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41" activeTab="0"/>
  </bookViews>
  <sheets>
    <sheet name="OPEN 100" sheetId="1" r:id="rId1"/>
    <sheet name="OPEN 50" sheetId="2" r:id="rId2"/>
  </sheets>
  <definedNames>
    <definedName name="_xlnm._FilterDatabase" localSheetId="0" hidden="1">'OPEN 100'!$A$1:$AC$33</definedName>
    <definedName name="_xlnm._FilterDatabase" localSheetId="1" hidden="1">'OPEN 50'!$A$1:$AQ$166</definedName>
    <definedName name="CRITERIA" localSheetId="0">'OPEN 100'!$K:$K</definedName>
  </definedNames>
  <calcPr fullCalcOnLoad="1"/>
</workbook>
</file>

<file path=xl/sharedStrings.xml><?xml version="1.0" encoding="utf-8"?>
<sst xmlns="http://schemas.openxmlformats.org/spreadsheetml/2006/main" count="1210" uniqueCount="510">
  <si>
    <t>Nazwisko</t>
  </si>
  <si>
    <t>Imię</t>
  </si>
  <si>
    <t>suma</t>
  </si>
  <si>
    <t>Skorpion</t>
  </si>
  <si>
    <t>Rajd Dolnego Sanu</t>
  </si>
  <si>
    <t>Kierat</t>
  </si>
  <si>
    <t>Grassor</t>
  </si>
  <si>
    <t>Nawigator</t>
  </si>
  <si>
    <t xml:space="preserve">Nocna Masakra </t>
  </si>
  <si>
    <t>Maciej</t>
  </si>
  <si>
    <t>Wojciech</t>
  </si>
  <si>
    <t>Rafał</t>
  </si>
  <si>
    <t>Zakrzewski</t>
  </si>
  <si>
    <t>Michał</t>
  </si>
  <si>
    <t>Grzegorz</t>
  </si>
  <si>
    <t>Dariusz</t>
  </si>
  <si>
    <t>Paweł</t>
  </si>
  <si>
    <t>Andrzej</t>
  </si>
  <si>
    <t>Marcin</t>
  </si>
  <si>
    <t>Tomasz</t>
  </si>
  <si>
    <t>Marek</t>
  </si>
  <si>
    <t>Robert</t>
  </si>
  <si>
    <t>Izerska Wielka Wyrypa</t>
  </si>
  <si>
    <t>Piotr</t>
  </si>
  <si>
    <t>Adam</t>
  </si>
  <si>
    <t>Jacek</t>
  </si>
  <si>
    <t>Krzysztof</t>
  </si>
  <si>
    <t>Łukasz</t>
  </si>
  <si>
    <t>Karol</t>
  </si>
  <si>
    <t>Bartłomiej</t>
  </si>
  <si>
    <t>Szymon</t>
  </si>
  <si>
    <t>Mariusz</t>
  </si>
  <si>
    <t>Pietrzak</t>
  </si>
  <si>
    <t>Przemysław</t>
  </si>
  <si>
    <t>Sławomir</t>
  </si>
  <si>
    <t>Leszek</t>
  </si>
  <si>
    <t>Kozłowski</t>
  </si>
  <si>
    <t>Artur</t>
  </si>
  <si>
    <t>Bartosz</t>
  </si>
  <si>
    <t>Stanisław</t>
  </si>
  <si>
    <t>Radosław</t>
  </si>
  <si>
    <t>Daniel</t>
  </si>
  <si>
    <t>Skolimowski</t>
  </si>
  <si>
    <t>Ireneusz</t>
  </si>
  <si>
    <t>Jerzy</t>
  </si>
  <si>
    <t>Patryk</t>
  </si>
  <si>
    <t>Kamil</t>
  </si>
  <si>
    <t>Grabowski</t>
  </si>
  <si>
    <t>Kasztelanic</t>
  </si>
  <si>
    <t>Włóczykij Trip Extrem</t>
  </si>
  <si>
    <t>Funex Orient</t>
  </si>
  <si>
    <t>Dorota</t>
  </si>
  <si>
    <t>Podbielski</t>
  </si>
  <si>
    <t>Michalczyk</t>
  </si>
  <si>
    <t>Dominik</t>
  </si>
  <si>
    <t>Jesienne Trudy</t>
  </si>
  <si>
    <t>Buchajewicz</t>
  </si>
  <si>
    <t>Hubert</t>
  </si>
  <si>
    <t>Janusz</t>
  </si>
  <si>
    <t>Anna</t>
  </si>
  <si>
    <t>Katarzyna</t>
  </si>
  <si>
    <t>Jan</t>
  </si>
  <si>
    <t>Jakub</t>
  </si>
  <si>
    <t>Nalazek</t>
  </si>
  <si>
    <t>Drażan</t>
  </si>
  <si>
    <t>Witold</t>
  </si>
  <si>
    <t>Szymańska</t>
  </si>
  <si>
    <t>Kobos</t>
  </si>
  <si>
    <t>Stanisław Adam</t>
  </si>
  <si>
    <t>Kozioł</t>
  </si>
  <si>
    <t>Dagmara</t>
  </si>
  <si>
    <t>Stolarczyk</t>
  </si>
  <si>
    <t>Noga</t>
  </si>
  <si>
    <t>Jaśkiewicz</t>
  </si>
  <si>
    <t>Woźniak</t>
  </si>
  <si>
    <t>Defeciński</t>
  </si>
  <si>
    <t>startów</t>
  </si>
  <si>
    <t>Choiński</t>
  </si>
  <si>
    <t>Janus</t>
  </si>
  <si>
    <t>Waszczyk</t>
  </si>
  <si>
    <t>Bernard</t>
  </si>
  <si>
    <t>Rok ur.</t>
  </si>
  <si>
    <t>Kat.</t>
  </si>
  <si>
    <t>M</t>
  </si>
  <si>
    <t>K</t>
  </si>
  <si>
    <t>Maciek</t>
  </si>
  <si>
    <t>Róża Wiatrów</t>
  </si>
  <si>
    <t>Rudawska Wyrypa</t>
  </si>
  <si>
    <t>Szaga</t>
  </si>
  <si>
    <t>Złoto dla zuchwałych</t>
  </si>
  <si>
    <t>Mordownik</t>
  </si>
  <si>
    <t>Jarosław</t>
  </si>
  <si>
    <t>Mateusz</t>
  </si>
  <si>
    <t>Kwitowski</t>
  </si>
  <si>
    <t>Sebastian</t>
  </si>
  <si>
    <t>Chyczewski</t>
  </si>
  <si>
    <t>Miśkiewicz</t>
  </si>
  <si>
    <t>Opioła</t>
  </si>
  <si>
    <t>Krasoń</t>
  </si>
  <si>
    <t>Korpula</t>
  </si>
  <si>
    <t>Mirosław</t>
  </si>
  <si>
    <t>Agnieszka</t>
  </si>
  <si>
    <t>Olbrycht</t>
  </si>
  <si>
    <t>Arkadiusz</t>
  </si>
  <si>
    <t>1974</t>
  </si>
  <si>
    <t>Zbigniew</t>
  </si>
  <si>
    <t>Orzechowski</t>
  </si>
  <si>
    <t>Szymański</t>
  </si>
  <si>
    <t>Śmieja</t>
  </si>
  <si>
    <t>Waldemar</t>
  </si>
  <si>
    <t>Joanna</t>
  </si>
  <si>
    <t>Roman</t>
  </si>
  <si>
    <t>Magdalena</t>
  </si>
  <si>
    <t>Marta</t>
  </si>
  <si>
    <t>Jurkowski</t>
  </si>
  <si>
    <t>Szpak</t>
  </si>
  <si>
    <t>Ryszard</t>
  </si>
  <si>
    <t>Bernat</t>
  </si>
  <si>
    <t>Dura</t>
  </si>
  <si>
    <t>Motała</t>
  </si>
  <si>
    <t>Sąsiadek</t>
  </si>
  <si>
    <t>Czerniawski</t>
  </si>
  <si>
    <t>Kazimierz</t>
  </si>
  <si>
    <t>Wojdat</t>
  </si>
  <si>
    <t>Kokociński</t>
  </si>
  <si>
    <t>1958</t>
  </si>
  <si>
    <t>1983</t>
  </si>
  <si>
    <t>Marszałek</t>
  </si>
  <si>
    <t>Krystian</t>
  </si>
  <si>
    <t>Emil</t>
  </si>
  <si>
    <t>Kajetan</t>
  </si>
  <si>
    <t>Jabłoński</t>
  </si>
  <si>
    <t>Kasia</t>
  </si>
  <si>
    <t>Krawczyk</t>
  </si>
  <si>
    <t>Trojecka</t>
  </si>
  <si>
    <t>Krochmal</t>
  </si>
  <si>
    <t>Duszak</t>
  </si>
  <si>
    <t>Iwona</t>
  </si>
  <si>
    <t>lok. OPEN</t>
  </si>
  <si>
    <t>lok. w Kat.</t>
  </si>
  <si>
    <t>Zugaj</t>
  </si>
  <si>
    <t>Karabin</t>
  </si>
  <si>
    <t>Olbryś</t>
  </si>
  <si>
    <t>Król</t>
  </si>
  <si>
    <t>Smoliński</t>
  </si>
  <si>
    <t>Cwalina</t>
  </si>
  <si>
    <t>Domin</t>
  </si>
  <si>
    <t>Kowal</t>
  </si>
  <si>
    <t>Jachym</t>
  </si>
  <si>
    <t>1982</t>
  </si>
  <si>
    <t>Kawecki</t>
  </si>
  <si>
    <t>Moroń</t>
  </si>
  <si>
    <t>Lisak</t>
  </si>
  <si>
    <t>Stępień</t>
  </si>
  <si>
    <t>Litwa</t>
  </si>
  <si>
    <t>Herman-Iżycki</t>
  </si>
  <si>
    <t>Marzka</t>
  </si>
  <si>
    <t>Śnieżne Konwalie</t>
  </si>
  <si>
    <t xml:space="preserve">Tomasz </t>
  </si>
  <si>
    <t>Góźdź</t>
  </si>
  <si>
    <t>Test</t>
  </si>
  <si>
    <t>Burzyński</t>
  </si>
  <si>
    <t>test</t>
  </si>
  <si>
    <t>Gracjasz</t>
  </si>
  <si>
    <t>1955</t>
  </si>
  <si>
    <t>Baszczak</t>
  </si>
  <si>
    <t>Wiśniewski</t>
  </si>
  <si>
    <t>Igor</t>
  </si>
  <si>
    <t>Dudek</t>
  </si>
  <si>
    <t>Talanda</t>
  </si>
  <si>
    <t>Chlebiński</t>
  </si>
  <si>
    <t>Bolanowski</t>
  </si>
  <si>
    <t>Schröder</t>
  </si>
  <si>
    <t>Litewka</t>
  </si>
  <si>
    <t>Owczarz</t>
  </si>
  <si>
    <t>Bąkowski</t>
  </si>
  <si>
    <t>Renata</t>
  </si>
  <si>
    <t>Karpa</t>
  </si>
  <si>
    <t>Mazurskie Tropy</t>
  </si>
  <si>
    <t>Paulina</t>
  </si>
  <si>
    <t>Sobota</t>
  </si>
  <si>
    <t>Kuczyński</t>
  </si>
  <si>
    <t>Wilk</t>
  </si>
  <si>
    <t>Dobrzyński</t>
  </si>
  <si>
    <t>Wrotecki</t>
  </si>
  <si>
    <t>Kaczawska Wyrypa</t>
  </si>
  <si>
    <t>Ćwirko</t>
  </si>
  <si>
    <t>Bobrowski</t>
  </si>
  <si>
    <t>Daria</t>
  </si>
  <si>
    <t>Rudowicz</t>
  </si>
  <si>
    <t>Babie Lato</t>
  </si>
  <si>
    <t>Nocny Marek</t>
  </si>
  <si>
    <t>Burzyńska</t>
  </si>
  <si>
    <t>Izabela</t>
  </si>
  <si>
    <t>Ełcka Zmarzlina</t>
  </si>
  <si>
    <t>Rajd 4 Żywiołów</t>
  </si>
  <si>
    <t>Wiśniowolski</t>
  </si>
  <si>
    <t xml:space="preserve">Paweł </t>
  </si>
  <si>
    <t>Łaskarzewski</t>
  </si>
  <si>
    <t xml:space="preserve">Adam </t>
  </si>
  <si>
    <t>Nankiewicz</t>
  </si>
  <si>
    <t xml:space="preserve">Krzysztof  </t>
  </si>
  <si>
    <t>Ruszewski</t>
  </si>
  <si>
    <t xml:space="preserve">Siemieniuk  </t>
  </si>
  <si>
    <t xml:space="preserve">Krzysztof </t>
  </si>
  <si>
    <t>Feltowicz</t>
  </si>
  <si>
    <t xml:space="preserve">Jacek </t>
  </si>
  <si>
    <t>Strzeliński</t>
  </si>
  <si>
    <t xml:space="preserve">Strzeliński </t>
  </si>
  <si>
    <t>Sztejter</t>
  </si>
  <si>
    <t xml:space="preserve">Artur  </t>
  </si>
  <si>
    <t>Sawicki</t>
  </si>
  <si>
    <t xml:space="preserve">Jerzy </t>
  </si>
  <si>
    <t>Czuba</t>
  </si>
  <si>
    <t>Harpagan 47</t>
  </si>
  <si>
    <t>Harpagan 48</t>
  </si>
  <si>
    <t>Maraton Jurajski</t>
  </si>
  <si>
    <t>Pycz</t>
  </si>
  <si>
    <t>Dzienisiewicz</t>
  </si>
  <si>
    <t>Kosiorek</t>
  </si>
  <si>
    <t>Szlaszynski</t>
  </si>
  <si>
    <t>Gruziel</t>
  </si>
  <si>
    <t>Bujak</t>
  </si>
  <si>
    <t>Lucjan</t>
  </si>
  <si>
    <t>Szymczak</t>
  </si>
  <si>
    <t>Stachowiak</t>
  </si>
  <si>
    <t>Widera</t>
  </si>
  <si>
    <t>Kileka</t>
  </si>
  <si>
    <t>Niezgódka</t>
  </si>
  <si>
    <t>Bieganowski</t>
  </si>
  <si>
    <t>Stankiewicz</t>
  </si>
  <si>
    <t>Krawczuk</t>
  </si>
  <si>
    <t>Dorf</t>
  </si>
  <si>
    <t>Getek</t>
  </si>
  <si>
    <t>Skórka</t>
  </si>
  <si>
    <t>Żyźniewski</t>
  </si>
  <si>
    <t>Cezary</t>
  </si>
  <si>
    <t>Sałaciński</t>
  </si>
  <si>
    <t>Głódź</t>
  </si>
  <si>
    <t>Bukowska</t>
  </si>
  <si>
    <t>Oszkinis</t>
  </si>
  <si>
    <t>Krupa</t>
  </si>
  <si>
    <t>Gorlo</t>
  </si>
  <si>
    <t>Gorczyca</t>
  </si>
  <si>
    <t>Hołubowicz</t>
  </si>
  <si>
    <t>Gorzelańczyk</t>
  </si>
  <si>
    <t>Wielgat</t>
  </si>
  <si>
    <t>Emilia</t>
  </si>
  <si>
    <t>Miliszewski</t>
  </si>
  <si>
    <t>Bodetko</t>
  </si>
  <si>
    <t>Bogdan</t>
  </si>
  <si>
    <t>Malinowski</t>
  </si>
  <si>
    <t>Gradowski</t>
  </si>
  <si>
    <t>Prostko</t>
  </si>
  <si>
    <t>Życzewski</t>
  </si>
  <si>
    <t>Kossakowski</t>
  </si>
  <si>
    <t>Walendzik</t>
  </si>
  <si>
    <t>Tyszkiewicz</t>
  </si>
  <si>
    <t>Wyszogrodzki</t>
  </si>
  <si>
    <t>Kochanowska</t>
  </si>
  <si>
    <t>Dziemiańczuk</t>
  </si>
  <si>
    <t>Miszczuk</t>
  </si>
  <si>
    <t>Borchert</t>
  </si>
  <si>
    <t>Klimuk</t>
  </si>
  <si>
    <t>Roszkowski</t>
  </si>
  <si>
    <t>Andziak</t>
  </si>
  <si>
    <t>Wasilewski</t>
  </si>
  <si>
    <t>Dowgiałło</t>
  </si>
  <si>
    <t>Wysoczańska</t>
  </si>
  <si>
    <t>Maja</t>
  </si>
  <si>
    <t>Połubok</t>
  </si>
  <si>
    <t>Andrejczuk</t>
  </si>
  <si>
    <t>Wiaczesław</t>
  </si>
  <si>
    <t>Przemek</t>
  </si>
  <si>
    <t>Galicki</t>
  </si>
  <si>
    <t>Makal</t>
  </si>
  <si>
    <t>Suknarowska</t>
  </si>
  <si>
    <t>Suknarowski</t>
  </si>
  <si>
    <t>Bączek</t>
  </si>
  <si>
    <t>Patrycja</t>
  </si>
  <si>
    <t>Durski</t>
  </si>
  <si>
    <t>Sawko</t>
  </si>
  <si>
    <t>Walczyk</t>
  </si>
  <si>
    <t>Bućko</t>
  </si>
  <si>
    <t>Omilian</t>
  </si>
  <si>
    <t>Warmuz</t>
  </si>
  <si>
    <t>Moskwa</t>
  </si>
  <si>
    <t>Asperski</t>
  </si>
  <si>
    <t>Majer</t>
  </si>
  <si>
    <t>Stroiński</t>
  </si>
  <si>
    <t>Kruczek</t>
  </si>
  <si>
    <t>Lachera</t>
  </si>
  <si>
    <t>Waszkiewicz</t>
  </si>
  <si>
    <t>Janerka</t>
  </si>
  <si>
    <t>Bobyla</t>
  </si>
  <si>
    <t>Bieniek</t>
  </si>
  <si>
    <t>Paulewicz</t>
  </si>
  <si>
    <t>Okrzesik</t>
  </si>
  <si>
    <t>Kicun</t>
  </si>
  <si>
    <t>Major</t>
  </si>
  <si>
    <t>Czok</t>
  </si>
  <si>
    <t>Januszkiewicz</t>
  </si>
  <si>
    <t>Dominika</t>
  </si>
  <si>
    <t>Superat</t>
  </si>
  <si>
    <t>Brzękowski</t>
  </si>
  <si>
    <t>Pawlowski</t>
  </si>
  <si>
    <t>Lukas</t>
  </si>
  <si>
    <t>Moszyński</t>
  </si>
  <si>
    <t>Jakimiuk</t>
  </si>
  <si>
    <t>Gamrat</t>
  </si>
  <si>
    <t>Szczepka</t>
  </si>
  <si>
    <t>Jaszczur - Wiara Wschodu</t>
  </si>
  <si>
    <t>ZaDyMnO 360</t>
  </si>
  <si>
    <t>Kaszubski Rajd na Orientację</t>
  </si>
  <si>
    <t>Rajd Bike Orient</t>
  </si>
  <si>
    <t>Azymut Orient</t>
  </si>
  <si>
    <t>Maczuga Stolema</t>
  </si>
  <si>
    <t>Oriento Expresso</t>
  </si>
  <si>
    <t>Jaszczur - Dzika Turnica</t>
  </si>
  <si>
    <t>DAJAR Czarna Cobra Rogaining 8h</t>
  </si>
  <si>
    <t>Plesiński</t>
  </si>
  <si>
    <t>Binkowski</t>
  </si>
  <si>
    <t>Błachowiak</t>
  </si>
  <si>
    <t>Prozorowski</t>
  </si>
  <si>
    <t>Wiesław</t>
  </si>
  <si>
    <t>Dopierała</t>
  </si>
  <si>
    <t>Waszak</t>
  </si>
  <si>
    <t>Madaj</t>
  </si>
  <si>
    <t>Zuzanna</t>
  </si>
  <si>
    <t>Górczyński</t>
  </si>
  <si>
    <t>Hornik</t>
  </si>
  <si>
    <t>Sobczyk</t>
  </si>
  <si>
    <t>Banach</t>
  </si>
  <si>
    <t>Augustyniak</t>
  </si>
  <si>
    <t>Cichocki</t>
  </si>
  <si>
    <t>Krzyśko</t>
  </si>
  <si>
    <t>Skałecki</t>
  </si>
  <si>
    <t>Obidowski</t>
  </si>
  <si>
    <t>Sobiegraj</t>
  </si>
  <si>
    <t>Wels</t>
  </si>
  <si>
    <t>Owczarski</t>
  </si>
  <si>
    <t>Dering</t>
  </si>
  <si>
    <t>Bińkowski</t>
  </si>
  <si>
    <t>Borys</t>
  </si>
  <si>
    <t>Dąbrowa</t>
  </si>
  <si>
    <t>Czaicki</t>
  </si>
  <si>
    <t>Kozieł</t>
  </si>
  <si>
    <t xml:space="preserve">Piotr </t>
  </si>
  <si>
    <t>Goleń</t>
  </si>
  <si>
    <t xml:space="preserve">Mateusz </t>
  </si>
  <si>
    <t>Kołodziej</t>
  </si>
  <si>
    <t>Iwicki</t>
  </si>
  <si>
    <t>Wojciechowski</t>
  </si>
  <si>
    <t>Ścibisz</t>
  </si>
  <si>
    <t>Skupień</t>
  </si>
  <si>
    <t>Firuta</t>
  </si>
  <si>
    <t>Paszek</t>
  </si>
  <si>
    <t>Bednarek</t>
  </si>
  <si>
    <t>Pękala</t>
  </si>
  <si>
    <t>Gałka</t>
  </si>
  <si>
    <t>Morawski</t>
  </si>
  <si>
    <t>Szkudlarek</t>
  </si>
  <si>
    <t>Zieliński</t>
  </si>
  <si>
    <t>Waś</t>
  </si>
  <si>
    <t>Nowak</t>
  </si>
  <si>
    <t>Laura</t>
  </si>
  <si>
    <t>Hyla</t>
  </si>
  <si>
    <t>Korzewski</t>
  </si>
  <si>
    <t>Dobromir</t>
  </si>
  <si>
    <t>Błażejewski</t>
  </si>
  <si>
    <t>Mazur</t>
  </si>
  <si>
    <t>Wiktor</t>
  </si>
  <si>
    <t>Horanin</t>
  </si>
  <si>
    <t>Kujawa</t>
  </si>
  <si>
    <t>Białas</t>
  </si>
  <si>
    <t>Żurek</t>
  </si>
  <si>
    <t>Grześkowiak</t>
  </si>
  <si>
    <t>Dawid</t>
  </si>
  <si>
    <t>Wichniewicz</t>
  </si>
  <si>
    <t>Czarek</t>
  </si>
  <si>
    <t>Zając</t>
  </si>
  <si>
    <t>Klepaczek</t>
  </si>
  <si>
    <t>Kwaśnicki</t>
  </si>
  <si>
    <t>Wiatr</t>
  </si>
  <si>
    <t>Pyrka</t>
  </si>
  <si>
    <t>Błasiak</t>
  </si>
  <si>
    <t>Scisłowska</t>
  </si>
  <si>
    <t>Marczuk</t>
  </si>
  <si>
    <t>Rokita</t>
  </si>
  <si>
    <t>Szczerbińska</t>
  </si>
  <si>
    <t>Barbara</t>
  </si>
  <si>
    <t>Mikulska</t>
  </si>
  <si>
    <t>Natalia</t>
  </si>
  <si>
    <t>Wojciechowska</t>
  </si>
  <si>
    <t>Fiedosiuk</t>
  </si>
  <si>
    <t>Krupowies</t>
  </si>
  <si>
    <t>Pawlak</t>
  </si>
  <si>
    <t>Koczyk</t>
  </si>
  <si>
    <t>Basiński</t>
  </si>
  <si>
    <t>Wojtkowiak</t>
  </si>
  <si>
    <t>Seczkowski</t>
  </si>
  <si>
    <t>Potocki</t>
  </si>
  <si>
    <t>Woliński</t>
  </si>
  <si>
    <t>Ryniak</t>
  </si>
  <si>
    <t>Mleczek</t>
  </si>
  <si>
    <t>Tadeusz</t>
  </si>
  <si>
    <t xml:space="preserve">Radosław </t>
  </si>
  <si>
    <t xml:space="preserve">Jan  </t>
  </si>
  <si>
    <t xml:space="preserve">Marek  </t>
  </si>
  <si>
    <t xml:space="preserve">Michał </t>
  </si>
  <si>
    <t xml:space="preserve">Trykozko  </t>
  </si>
  <si>
    <t xml:space="preserve">Leszek </t>
  </si>
  <si>
    <t xml:space="preserve">Sochoń </t>
  </si>
  <si>
    <t xml:space="preserve">Artur </t>
  </si>
  <si>
    <t>Pakuła</t>
  </si>
  <si>
    <t>Borowiec</t>
  </si>
  <si>
    <t>Wachulec</t>
  </si>
  <si>
    <t>Władysław</t>
  </si>
  <si>
    <t>Słopiecki</t>
  </si>
  <si>
    <t>Zielski</t>
  </si>
  <si>
    <t>Maliszewski</t>
  </si>
  <si>
    <t>Otolski</t>
  </si>
  <si>
    <t>Bogumił</t>
  </si>
  <si>
    <t>Koguciuk</t>
  </si>
  <si>
    <t>Babicz</t>
  </si>
  <si>
    <t>Darłak</t>
  </si>
  <si>
    <t>Skrynicki</t>
  </si>
  <si>
    <t>Podolak</t>
  </si>
  <si>
    <t>Duda</t>
  </si>
  <si>
    <t>Czarnobil</t>
  </si>
  <si>
    <t>Buczek</t>
  </si>
  <si>
    <t>Sylwia</t>
  </si>
  <si>
    <t>Janowski</t>
  </si>
  <si>
    <t>Fedczyszyn</t>
  </si>
  <si>
    <t>Kudlicki</t>
  </si>
  <si>
    <t>Kielak</t>
  </si>
  <si>
    <t>Deptuś</t>
  </si>
  <si>
    <t>Ruszniak</t>
  </si>
  <si>
    <t>Czacharowski</t>
  </si>
  <si>
    <t>Broniarek</t>
  </si>
  <si>
    <t>Remigiusz</t>
  </si>
  <si>
    <t>Oleszek</t>
  </si>
  <si>
    <t>Bolesław</t>
  </si>
  <si>
    <t>Sieczkowski</t>
  </si>
  <si>
    <t>Ludwik</t>
  </si>
  <si>
    <t>Mazgajczyk</t>
  </si>
  <si>
    <t>Głowacki</t>
  </si>
  <si>
    <t>Chęć</t>
  </si>
  <si>
    <t>Roztocki</t>
  </si>
  <si>
    <t>Toborek</t>
  </si>
  <si>
    <t>Malinowska</t>
  </si>
  <si>
    <t>Elżbieta</t>
  </si>
  <si>
    <t>Wyszyński</t>
  </si>
  <si>
    <t>Małgorzata</t>
  </si>
  <si>
    <t>Proć</t>
  </si>
  <si>
    <t>Świszcz</t>
  </si>
  <si>
    <t>Stanicki</t>
  </si>
  <si>
    <t>Balana</t>
  </si>
  <si>
    <t>Filipkowski</t>
  </si>
  <si>
    <t>Chełstowski</t>
  </si>
  <si>
    <t>Wąsik</t>
  </si>
  <si>
    <t>Męcina</t>
  </si>
  <si>
    <t>Skompska</t>
  </si>
  <si>
    <t>Niewczas</t>
  </si>
  <si>
    <t>Kapłońska</t>
  </si>
  <si>
    <t>Justyna</t>
  </si>
  <si>
    <t>Zakrzyński</t>
  </si>
  <si>
    <t>Franek</t>
  </si>
  <si>
    <t>Bartmiński</t>
  </si>
  <si>
    <t>Kamiński</t>
  </si>
  <si>
    <t>Krajewski</t>
  </si>
  <si>
    <t>Świtalski</t>
  </si>
  <si>
    <t>Januszczyk</t>
  </si>
  <si>
    <t>Koryciński</t>
  </si>
  <si>
    <t>Korycińska</t>
  </si>
  <si>
    <t>Maria</t>
  </si>
  <si>
    <t>Iwaszko</t>
  </si>
  <si>
    <t>Konopka</t>
  </si>
  <si>
    <t>Daniec</t>
  </si>
  <si>
    <t>Papierz</t>
  </si>
  <si>
    <t>Zimny</t>
  </si>
  <si>
    <t>Pająk</t>
  </si>
  <si>
    <t>Gąsior</t>
  </si>
  <si>
    <t>Stawski</t>
  </si>
  <si>
    <t>Wójtowicz</t>
  </si>
  <si>
    <t>Szymanek</t>
  </si>
  <si>
    <t>Szewczyk</t>
  </si>
  <si>
    <t>Stelmach</t>
  </si>
  <si>
    <t>Wioleta</t>
  </si>
  <si>
    <t>Sidorowski</t>
  </si>
  <si>
    <t>Mazurek</t>
  </si>
  <si>
    <t>Damian</t>
  </si>
  <si>
    <t>Krzepiłko</t>
  </si>
  <si>
    <t>Franczak</t>
  </si>
  <si>
    <t>Tatuch</t>
  </si>
  <si>
    <t>Sochan</t>
  </si>
  <si>
    <t>Agata</t>
  </si>
  <si>
    <t>Wójcik</t>
  </si>
  <si>
    <t>Terech</t>
  </si>
  <si>
    <t>Osękowski</t>
  </si>
  <si>
    <t>Przemyslaw</t>
  </si>
  <si>
    <t>Niedziela</t>
  </si>
  <si>
    <t>Podgórska</t>
  </si>
  <si>
    <t>Aneta</t>
  </si>
  <si>
    <t>Kawałek</t>
  </si>
  <si>
    <t>Marzena</t>
  </si>
  <si>
    <t>Rzucidło</t>
  </si>
  <si>
    <t>1976</t>
  </si>
  <si>
    <t>1970</t>
  </si>
  <si>
    <t>Szpakowski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</si>
</sst>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h]:mm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2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2" borderId="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4" fontId="0" fillId="3" borderId="0" xfId="0" applyNumberFormat="1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4" fontId="0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D44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7109375" style="20" customWidth="1"/>
    <col min="2" max="2" width="4.57421875" style="12" customWidth="1"/>
    <col min="3" max="3" width="4.140625" style="12" customWidth="1"/>
    <col min="4" max="4" width="4.421875" style="12" customWidth="1"/>
    <col min="5" max="5" width="4.57421875" style="12" customWidth="1"/>
    <col min="6" max="6" width="14.00390625" style="11" bestFit="1" customWidth="1"/>
    <col min="7" max="7" width="11.7109375" style="11" bestFit="1" customWidth="1"/>
    <col min="8" max="8" width="5.140625" style="11" customWidth="1"/>
    <col min="9" max="9" width="9.7109375" style="11" hidden="1" customWidth="1"/>
    <col min="10" max="10" width="4.140625" style="1" customWidth="1"/>
    <col min="11" max="11" width="7.28125" style="36" customWidth="1"/>
    <col min="12" max="12" width="7.28125" style="41" customWidth="1"/>
    <col min="13" max="19" width="7.00390625" style="13" customWidth="1"/>
    <col min="20" max="21" width="7.00390625" style="12" customWidth="1"/>
    <col min="22" max="22" width="7.00390625" style="13" customWidth="1"/>
    <col min="23" max="25" width="7.00390625" style="12" customWidth="1"/>
    <col min="26" max="29" width="7.00390625" style="13" customWidth="1"/>
    <col min="30" max="16384" width="9.140625" style="7" customWidth="1"/>
  </cols>
  <sheetData>
    <row r="1" spans="1:30" s="5" customFormat="1" ht="39.75" customHeight="1">
      <c r="A1" s="19" t="s">
        <v>138</v>
      </c>
      <c r="B1" s="21" t="s">
        <v>139</v>
      </c>
      <c r="C1" s="25" t="s">
        <v>82</v>
      </c>
      <c r="D1" s="26" t="s">
        <v>139</v>
      </c>
      <c r="E1" s="25" t="s">
        <v>82</v>
      </c>
      <c r="F1" s="25" t="s">
        <v>0</v>
      </c>
      <c r="G1" s="25" t="s">
        <v>1</v>
      </c>
      <c r="H1" s="27" t="s">
        <v>81</v>
      </c>
      <c r="I1" s="28" t="s">
        <v>162</v>
      </c>
      <c r="J1" s="23" t="s">
        <v>76</v>
      </c>
      <c r="K1" s="39" t="s">
        <v>2</v>
      </c>
      <c r="L1" s="40" t="s">
        <v>194</v>
      </c>
      <c r="M1" s="30" t="s">
        <v>3</v>
      </c>
      <c r="N1" s="3" t="s">
        <v>49</v>
      </c>
      <c r="O1" s="32" t="s">
        <v>4</v>
      </c>
      <c r="P1" s="33" t="s">
        <v>86</v>
      </c>
      <c r="Q1" s="33" t="s">
        <v>214</v>
      </c>
      <c r="R1" s="3" t="s">
        <v>87</v>
      </c>
      <c r="S1" s="34" t="s">
        <v>5</v>
      </c>
      <c r="T1" s="34" t="s">
        <v>7</v>
      </c>
      <c r="U1" s="3" t="s">
        <v>6</v>
      </c>
      <c r="V1" s="34" t="s">
        <v>88</v>
      </c>
      <c r="W1" s="3" t="s">
        <v>22</v>
      </c>
      <c r="X1" s="3" t="s">
        <v>185</v>
      </c>
      <c r="Y1" s="34" t="s">
        <v>55</v>
      </c>
      <c r="Z1" s="3" t="s">
        <v>215</v>
      </c>
      <c r="AA1" s="42" t="s">
        <v>216</v>
      </c>
      <c r="AB1" s="37" t="s">
        <v>50</v>
      </c>
      <c r="AC1" s="38" t="s">
        <v>8</v>
      </c>
      <c r="AD1" s="5">
        <v>2014</v>
      </c>
    </row>
    <row r="2" spans="1:29" ht="12.75">
      <c r="A2" s="18">
        <f aca="true" ca="1" t="shared" si="0" ref="A2:A33">IF(K1=K2,A1,CELL("wiersz",A1))</f>
        <v>1</v>
      </c>
      <c r="B2" s="22">
        <f>IF(AND(C1=C2,K1=K2),B1,IF(C2="M",COUNTA($C$2:C2)-COUNTIF($C$2:C2,"K"),COUNTA($C$2:C2)-COUNTIF($C$2:C2,"M")))</f>
        <v>1</v>
      </c>
      <c r="C2" s="14" t="s">
        <v>83</v>
      </c>
      <c r="D2" s="14">
        <f>IF(E2="","",IF(AND(E1=E2,K1=K2),D1,IF(E2="MW",COUNTIF($E$2:E2,"MW"),COUNTIF($E$2:E2,"KW"))))</f>
      </c>
      <c r="E2" s="17">
        <f aca="true" t="shared" si="1" ref="E2:E44">IF(C2="M",IF(H2=0,"",IF($AD$1-H2&gt;49,"MW","")),IF(H2=0,"",IF($AD$1-H2&gt;44,"","")))</f>
      </c>
      <c r="F2" s="9" t="s">
        <v>414</v>
      </c>
      <c r="G2" s="9" t="s">
        <v>16</v>
      </c>
      <c r="H2" s="9">
        <v>1977</v>
      </c>
      <c r="I2" s="29" t="b">
        <f aca="true" t="shared" si="2" ref="I2:I44">AND(F1=F2,G1=G2)</f>
        <v>0</v>
      </c>
      <c r="J2" s="24">
        <f aca="true" t="shared" si="3" ref="J2:J44">COUNT(L2:AC2)</f>
        <v>2</v>
      </c>
      <c r="K2" s="35">
        <f aca="true" t="shared" si="4" ref="K2:K44">IF(COUNT(L2:AC2)&gt;5,LARGE(L2:AC2,1)+LARGE(L2:AC2,2)+LARGE(L2:AC2,3)+LARGE(L2:AC2,4)+LARGE(L2:AC2,5),SUM(L2:AC2))</f>
        <v>194.04187789070482</v>
      </c>
      <c r="L2" s="6">
        <v>96.29101283880172</v>
      </c>
      <c r="M2" s="6">
        <v>97.75086505190309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18">
        <f ca="1" t="shared" si="0"/>
        <v>2</v>
      </c>
      <c r="B3" s="22">
        <f>IF(AND(C2=C3,K2=K3),B2,IF(C3="M",COUNTA($C$2:C3)-COUNTIF($C$2:C3,"K"),COUNTA($C$2:C3)-COUNTIF($C$2:C3,"M")))</f>
        <v>2</v>
      </c>
      <c r="C3" s="14" t="s">
        <v>83</v>
      </c>
      <c r="D3" s="14">
        <f>IF(E3="","",IF(AND(E2=E3,K2=K3),D2,IF(E3="MW",COUNTIF($E$2:E3,"MW"),COUNTIF($E$2:E3,"KW"))))</f>
      </c>
      <c r="E3" s="17">
        <f t="shared" si="1"/>
      </c>
      <c r="F3" s="9" t="s">
        <v>161</v>
      </c>
      <c r="G3" s="9" t="s">
        <v>10</v>
      </c>
      <c r="H3" s="9">
        <v>1979</v>
      </c>
      <c r="I3" s="29" t="b">
        <f t="shared" si="2"/>
        <v>0</v>
      </c>
      <c r="J3" s="24">
        <f t="shared" si="3"/>
        <v>2</v>
      </c>
      <c r="K3" s="35">
        <f t="shared" si="4"/>
        <v>179.3184488836663</v>
      </c>
      <c r="L3" s="6">
        <v>79.31844888366628</v>
      </c>
      <c r="M3" s="6">
        <v>100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>
      <c r="A4" s="18">
        <f ca="1" t="shared" si="0"/>
        <v>3</v>
      </c>
      <c r="B4" s="22">
        <f>IF(AND(C3=C4,K3=K4),B3,IF(C4="M",COUNTA($C$2:C4)-COUNTIF($C$2:C4,"K"),COUNTA($C$2:C4)-COUNTIF($C$2:C4,"M")))</f>
        <v>3</v>
      </c>
      <c r="C4" s="14" t="s">
        <v>83</v>
      </c>
      <c r="D4" s="14">
        <f>IF(E4="","",IF(AND(E3=E4,K3=K4),D3,IF(E4="MW",COUNTIF($E$2:E4,"MW"),COUNTIF($E$2:E4,"KW"))))</f>
      </c>
      <c r="E4" s="17">
        <f t="shared" si="1"/>
      </c>
      <c r="F4" s="9" t="s">
        <v>42</v>
      </c>
      <c r="G4" s="9" t="s">
        <v>24</v>
      </c>
      <c r="H4" s="9">
        <v>1969</v>
      </c>
      <c r="I4" s="29" t="b">
        <f t="shared" si="2"/>
        <v>0</v>
      </c>
      <c r="J4" s="24">
        <f t="shared" si="3"/>
        <v>2</v>
      </c>
      <c r="K4" s="35">
        <f t="shared" si="4"/>
        <v>147.588574334633</v>
      </c>
      <c r="L4" s="6">
        <v>66.1764705882353</v>
      </c>
      <c r="M4" s="6">
        <v>81.4121037463977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18">
        <f ca="1" t="shared" si="0"/>
        <v>4</v>
      </c>
      <c r="B5" s="22">
        <f>IF(AND(C4=C5,K4=K5),B4,IF(C5="M",COUNTA($C$2:C5)-COUNTIF($C$2:C5,"K"),COUNTA($C$2:C5)-COUNTIF($C$2:C5,"M")))</f>
        <v>4</v>
      </c>
      <c r="C5" s="14" t="s">
        <v>83</v>
      </c>
      <c r="D5" s="14">
        <f>IF(E5="","",IF(AND(E4=E5,K4=K5),D4,IF(E5="MW",COUNTIF($E$2:E5,"MW"),COUNTIF($E$2:E5,"KW"))))</f>
      </c>
      <c r="E5" s="17">
        <f t="shared" si="1"/>
      </c>
      <c r="F5" s="9" t="s">
        <v>142</v>
      </c>
      <c r="G5" s="9" t="s">
        <v>68</v>
      </c>
      <c r="H5" s="9">
        <v>1967</v>
      </c>
      <c r="I5" s="29" t="b">
        <f t="shared" si="2"/>
        <v>0</v>
      </c>
      <c r="J5" s="24">
        <f t="shared" si="3"/>
        <v>2</v>
      </c>
      <c r="K5" s="35">
        <f t="shared" si="4"/>
        <v>130.08480934600527</v>
      </c>
      <c r="L5" s="6">
        <v>57.74165953806674</v>
      </c>
      <c r="M5" s="6">
        <v>72.34314980793853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18">
        <f ca="1" t="shared" si="0"/>
        <v>5</v>
      </c>
      <c r="B6" s="22">
        <f>IF(AND(C5=C6,K5=K6),B5,IF(C6="M",COUNTA($C$2:C6)-COUNTIF($C$2:C6,"K"),COUNTA($C$2:C6)-COUNTIF($C$2:C6,"M")))</f>
        <v>5</v>
      </c>
      <c r="C6" s="14" t="s">
        <v>83</v>
      </c>
      <c r="D6" s="14">
        <f>IF(E6="","",IF(AND(E5=E6,K5=K6),D5,IF(E6="MW",COUNTIF($E$2:E6,"MW"),COUNTIF($E$2:E6,"KW"))))</f>
      </c>
      <c r="E6" s="17">
        <f t="shared" si="1"/>
      </c>
      <c r="F6" s="9" t="s">
        <v>32</v>
      </c>
      <c r="G6" s="9" t="s">
        <v>31</v>
      </c>
      <c r="H6" s="9">
        <v>1972</v>
      </c>
      <c r="I6" s="29" t="b">
        <f t="shared" si="2"/>
        <v>0</v>
      </c>
      <c r="J6" s="24">
        <f t="shared" si="3"/>
        <v>2</v>
      </c>
      <c r="K6" s="35">
        <f t="shared" si="4"/>
        <v>126.57706177117973</v>
      </c>
      <c r="L6" s="6">
        <v>57.25190839694658</v>
      </c>
      <c r="M6" s="6">
        <v>69.32515337423314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18">
        <f ca="1" t="shared" si="0"/>
        <v>6</v>
      </c>
      <c r="B7" s="22">
        <f>IF(AND(C6=C7,K6=K7),B6,IF(C7="M",COUNTA($C$2:C7)-COUNTIF($C$2:C7,"K"),COUNTA($C$2:C7)-COUNTIF($C$2:C7,"M")))</f>
        <v>6</v>
      </c>
      <c r="C7" s="14" t="s">
        <v>83</v>
      </c>
      <c r="D7" s="14">
        <f>IF(E7="","",IF(AND(E6=E7,K6=K7),D6,IF(E7="MW",COUNTIF($E$2:E7,"MW"),COUNTIF($E$2:E7,"KW"))))</f>
      </c>
      <c r="E7" s="17">
        <f t="shared" si="1"/>
      </c>
      <c r="F7" s="9" t="s">
        <v>48</v>
      </c>
      <c r="G7" s="9" t="s">
        <v>11</v>
      </c>
      <c r="H7" s="9">
        <v>1969</v>
      </c>
      <c r="I7" s="29" t="b">
        <f t="shared" si="2"/>
        <v>0</v>
      </c>
      <c r="J7" s="24">
        <f t="shared" si="3"/>
        <v>2</v>
      </c>
      <c r="K7" s="35">
        <f t="shared" si="4"/>
        <v>114.12421358416347</v>
      </c>
      <c r="L7" s="6">
        <v>67.90744466800805</v>
      </c>
      <c r="M7" s="6">
        <v>46.216768916155424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18">
        <f ca="1" t="shared" si="0"/>
        <v>7</v>
      </c>
      <c r="B8" s="22">
        <f>IF(AND(C7=C8,K7=K8),B7,IF(C8="M",COUNTA($C$2:C8)-COUNTIF($C$2:C8,"K"),COUNTA($C$2:C8)-COUNTIF($C$2:C8,"M")))</f>
        <v>7</v>
      </c>
      <c r="C8" s="14" t="s">
        <v>83</v>
      </c>
      <c r="D8" s="14">
        <f>IF(E8="","",IF(AND(E7=E8,K7=K8),D7,IF(E8="MW",COUNTIF($E$2:E8,"MW"),COUNTIF($E$2:E8,"KW"))))</f>
      </c>
      <c r="E8" s="17">
        <f t="shared" si="1"/>
      </c>
      <c r="F8" s="9" t="s">
        <v>56</v>
      </c>
      <c r="G8" s="9" t="s">
        <v>17</v>
      </c>
      <c r="H8" s="9">
        <v>1966</v>
      </c>
      <c r="I8" s="29" t="b">
        <f t="shared" si="2"/>
        <v>0</v>
      </c>
      <c r="J8" s="24">
        <f t="shared" si="3"/>
        <v>1</v>
      </c>
      <c r="K8" s="35">
        <f t="shared" si="4"/>
        <v>100</v>
      </c>
      <c r="L8" s="6">
        <v>100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18">
        <f ca="1" t="shared" si="0"/>
        <v>8</v>
      </c>
      <c r="B9" s="22">
        <f>IF(AND(C8=C9,K8=K9),B8,IF(C9="M",COUNTA($C$2:C9)-COUNTIF($C$2:C9,"K"),COUNTA($C$2:C9)-COUNTIF($C$2:C9,"M")))</f>
        <v>8</v>
      </c>
      <c r="C9" s="14" t="s">
        <v>83</v>
      </c>
      <c r="D9" s="14">
        <f>IF(E9="","",IF(AND(E8=E9,K8=K9),D8,IF(E9="MW",COUNTIF($E$2:E9,"MW"),COUNTIF($E$2:E9,"KW"))))</f>
      </c>
      <c r="E9" s="17">
        <f t="shared" si="1"/>
      </c>
      <c r="F9" s="9" t="s">
        <v>415</v>
      </c>
      <c r="G9" s="9" t="s">
        <v>26</v>
      </c>
      <c r="H9" s="9">
        <v>1970</v>
      </c>
      <c r="I9" s="29" t="b">
        <f t="shared" si="2"/>
        <v>0</v>
      </c>
      <c r="J9" s="24">
        <f t="shared" si="3"/>
        <v>1</v>
      </c>
      <c r="K9" s="35">
        <f t="shared" si="4"/>
        <v>89.25750394944706</v>
      </c>
      <c r="L9" s="6"/>
      <c r="M9" s="6">
        <v>89.25750394944706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18">
        <f ca="1" t="shared" si="0"/>
        <v>9</v>
      </c>
      <c r="B10" s="22">
        <f>IF(AND(C9=C10,K9=K10),B9,IF(C10="M",COUNTA($C$2:C10)-COUNTIF($C$2:C10,"K"),COUNTA($C$2:C10)-COUNTIF($C$2:C10,"M")))</f>
        <v>9</v>
      </c>
      <c r="C10" s="14" t="s">
        <v>83</v>
      </c>
      <c r="D10" s="14">
        <f>IF(E10="","",IF(AND(E9=E10,K9=K10),D9,IF(E10="MW",COUNTIF($E$2:E10,"MW"),COUNTIF($E$2:E10,"KW"))))</f>
      </c>
      <c r="E10" s="17">
        <f t="shared" si="1"/>
      </c>
      <c r="F10" s="9" t="s">
        <v>416</v>
      </c>
      <c r="G10" s="9" t="s">
        <v>417</v>
      </c>
      <c r="H10" s="9">
        <v>1979</v>
      </c>
      <c r="I10" s="29" t="b">
        <f t="shared" si="2"/>
        <v>0</v>
      </c>
      <c r="J10" s="24">
        <f t="shared" si="3"/>
        <v>1</v>
      </c>
      <c r="K10" s="35">
        <f t="shared" si="4"/>
        <v>85.15448379804069</v>
      </c>
      <c r="L10" s="6"/>
      <c r="M10" s="6">
        <v>85.15448379804069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18">
        <f ca="1" t="shared" si="0"/>
        <v>10</v>
      </c>
      <c r="B11" s="22">
        <f>IF(AND(C10=C11,K10=K11),B10,IF(C11="M",COUNTA($C$2:C11)-COUNTIF($C$2:C11,"K"),COUNTA($C$2:C11)-COUNTIF($C$2:C11,"M")))</f>
        <v>10</v>
      </c>
      <c r="C11" s="14" t="s">
        <v>83</v>
      </c>
      <c r="D11" s="14">
        <f>IF(E11="","",IF(AND(E10=E11,K10=K11),D10,IF(E11="MW",COUNTIF($E$2:E11,"MW"),COUNTIF($E$2:E11,"KW"))))</f>
      </c>
      <c r="E11" s="17">
        <f t="shared" si="1"/>
      </c>
      <c r="F11" s="9" t="s">
        <v>141</v>
      </c>
      <c r="G11" s="9" t="s">
        <v>29</v>
      </c>
      <c r="H11" s="9">
        <v>1982</v>
      </c>
      <c r="I11" s="29" t="b">
        <f t="shared" si="2"/>
        <v>0</v>
      </c>
      <c r="J11" s="24">
        <f t="shared" si="3"/>
        <v>1</v>
      </c>
      <c r="K11" s="35">
        <f t="shared" si="4"/>
        <v>84.07738095238096</v>
      </c>
      <c r="L11" s="6"/>
      <c r="M11" s="6">
        <v>84.07738095238096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18">
        <f ca="1" t="shared" si="0"/>
        <v>10</v>
      </c>
      <c r="B12" s="22">
        <f>IF(AND(C11=C12,K11=K12),B11,IF(C12="M",COUNTA($C$2:C12)-COUNTIF($C$2:C12,"K"),COUNTA($C$2:C12)-COUNTIF($C$2:C12,"M")))</f>
        <v>10</v>
      </c>
      <c r="C12" s="14" t="s">
        <v>83</v>
      </c>
      <c r="D12" s="14">
        <f>IF(E12="","",IF(AND(E11=E12,K11=K12),D11,IF(E12="MW",COUNTIF($E$2:E12,"MW"),COUNTIF($E$2:E12,"KW"))))</f>
      </c>
      <c r="E12" s="17">
        <f t="shared" si="1"/>
      </c>
      <c r="F12" s="9" t="s">
        <v>97</v>
      </c>
      <c r="G12" s="9" t="s">
        <v>31</v>
      </c>
      <c r="H12" s="9">
        <v>1982</v>
      </c>
      <c r="I12" s="29" t="b">
        <f t="shared" si="2"/>
        <v>0</v>
      </c>
      <c r="J12" s="24">
        <f t="shared" si="3"/>
        <v>1</v>
      </c>
      <c r="K12" s="35">
        <f t="shared" si="4"/>
        <v>84.07738095238096</v>
      </c>
      <c r="L12" s="6"/>
      <c r="M12" s="6">
        <v>84.07738095238096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18">
        <f ca="1" t="shared" si="0"/>
        <v>12</v>
      </c>
      <c r="B13" s="22">
        <f>IF(AND(C12=C13,K12=K13),B12,IF(C13="M",COUNTA($C$2:C13)-COUNTIF($C$2:C13,"K"),COUNTA($C$2:C13)-COUNTIF($C$2:C13,"M")))</f>
        <v>12</v>
      </c>
      <c r="C13" s="14" t="s">
        <v>83</v>
      </c>
      <c r="D13" s="14">
        <f>IF(E13="","",IF(AND(E12=E13,K12=K13),D12,IF(E13="MW",COUNTIF($E$2:E13,"MW"),COUNTIF($E$2:E13,"KW"))))</f>
      </c>
      <c r="E13" s="17">
        <f t="shared" si="1"/>
      </c>
      <c r="F13" s="9" t="s">
        <v>99</v>
      </c>
      <c r="G13" s="9" t="s">
        <v>14</v>
      </c>
      <c r="H13" s="9"/>
      <c r="I13" s="29" t="b">
        <f t="shared" si="2"/>
        <v>0</v>
      </c>
      <c r="J13" s="24">
        <f t="shared" si="3"/>
        <v>1</v>
      </c>
      <c r="K13" s="35">
        <f t="shared" si="4"/>
        <v>79.63354474982383</v>
      </c>
      <c r="L13" s="6"/>
      <c r="M13" s="6">
        <v>79.63354474982383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>
      <c r="A14" s="18">
        <f ca="1" t="shared" si="0"/>
        <v>13</v>
      </c>
      <c r="B14" s="22">
        <f>IF(AND(C13=C14,K13=K14),B13,IF(C14="M",COUNTA($C$2:C14)-COUNTIF($C$2:C14,"K"),COUNTA($C$2:C14)-COUNTIF($C$2:C14,"M")))</f>
        <v>13</v>
      </c>
      <c r="C14" s="14" t="s">
        <v>83</v>
      </c>
      <c r="D14" s="14">
        <f>IF(E14="","",IF(AND(E13=E14,K13=K14),D13,IF(E14="MW",COUNTIF($E$2:E14,"MW"),COUNTIF($E$2:E14,"KW"))))</f>
      </c>
      <c r="E14" s="17">
        <f t="shared" si="1"/>
      </c>
      <c r="F14" s="9" t="s">
        <v>75</v>
      </c>
      <c r="G14" s="9" t="s">
        <v>406</v>
      </c>
      <c r="H14" s="9">
        <v>1971</v>
      </c>
      <c r="I14" s="29" t="b">
        <f t="shared" si="2"/>
        <v>0</v>
      </c>
      <c r="J14" s="24">
        <f t="shared" si="3"/>
        <v>1</v>
      </c>
      <c r="K14" s="35">
        <f t="shared" si="4"/>
        <v>75.16703786191538</v>
      </c>
      <c r="L14" s="6">
        <v>75.16703786191538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>
      <c r="A15" s="18">
        <f ca="1" t="shared" si="0"/>
        <v>13</v>
      </c>
      <c r="B15" s="22">
        <f>IF(AND(C14=C15,K14=K15),B14,IF(C15="M",COUNTA($C$2:C15)-COUNTIF($C$2:C15,"K"),COUNTA($C$2:C15)-COUNTIF($C$2:C15,"M")))</f>
        <v>13</v>
      </c>
      <c r="C15" s="14" t="s">
        <v>83</v>
      </c>
      <c r="D15" s="14">
        <f>IF(E15="","",IF(AND(E14=E15,K14=K15),D14,IF(E15="MW",COUNTIF($E$2:E15,"MW"),COUNTIF($E$2:E15,"KW"))))</f>
      </c>
      <c r="E15" s="17">
        <f t="shared" si="1"/>
      </c>
      <c r="F15" s="9" t="s">
        <v>73</v>
      </c>
      <c r="G15" s="9" t="s">
        <v>347</v>
      </c>
      <c r="H15" s="9">
        <v>1977</v>
      </c>
      <c r="I15" s="29" t="b">
        <f t="shared" si="2"/>
        <v>0</v>
      </c>
      <c r="J15" s="24">
        <f t="shared" si="3"/>
        <v>1</v>
      </c>
      <c r="K15" s="35">
        <f t="shared" si="4"/>
        <v>75.16703786191538</v>
      </c>
      <c r="L15" s="6">
        <v>75.16703786191538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>
      <c r="A16" s="18">
        <f ca="1" t="shared" si="0"/>
        <v>13</v>
      </c>
      <c r="B16" s="22">
        <f>IF(AND(C15=C16,K15=K16),B15,IF(C16="M",COUNTA($C$2:C16)-COUNTIF($C$2:C16,"K"),COUNTA($C$2:C16)-COUNTIF($C$2:C16,"M")))</f>
        <v>13</v>
      </c>
      <c r="C16" s="14" t="s">
        <v>83</v>
      </c>
      <c r="D16" s="14">
        <f>IF(E16="","",IF(AND(E15=E16,K15=K16),D15,IF(E16="MW",COUNTIF($E$2:E16,"MW"),COUNTIF($E$2:E16,"KW"))))</f>
        <v>1</v>
      </c>
      <c r="E16" s="17" t="str">
        <f t="shared" si="1"/>
        <v>MW</v>
      </c>
      <c r="F16" s="9" t="s">
        <v>72</v>
      </c>
      <c r="G16" s="9" t="s">
        <v>65</v>
      </c>
      <c r="H16" s="9">
        <v>1962</v>
      </c>
      <c r="I16" s="29" t="b">
        <f t="shared" si="2"/>
        <v>0</v>
      </c>
      <c r="J16" s="24">
        <f t="shared" si="3"/>
        <v>1</v>
      </c>
      <c r="K16" s="35">
        <f t="shared" si="4"/>
        <v>75.16703786191538</v>
      </c>
      <c r="L16" s="6">
        <v>75.16703786191538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>
      <c r="A17" s="18">
        <f ca="1" t="shared" si="0"/>
        <v>16</v>
      </c>
      <c r="B17" s="22">
        <f>IF(AND(C16=C17,K16=K17),B16,IF(C17="M",COUNTA($C$2:C17)-COUNTIF($C$2:C17,"K"),COUNTA($C$2:C17)-COUNTIF($C$2:C17,"M")))</f>
        <v>16</v>
      </c>
      <c r="C17" s="14" t="s">
        <v>83</v>
      </c>
      <c r="D17" s="14">
        <f>IF(E17="","",IF(AND(E16=E17,K16=K17),D16,IF(E17="MW",COUNTIF($E$2:E17,"MW"),COUNTIF($E$2:E17,"KW"))))</f>
      </c>
      <c r="E17" s="17">
        <f t="shared" si="1"/>
      </c>
      <c r="F17" s="9" t="s">
        <v>380</v>
      </c>
      <c r="G17" s="9" t="s">
        <v>10</v>
      </c>
      <c r="H17" s="9">
        <v>1981</v>
      </c>
      <c r="I17" s="29" t="b">
        <f t="shared" si="2"/>
        <v>0</v>
      </c>
      <c r="J17" s="24">
        <f t="shared" si="3"/>
        <v>1</v>
      </c>
      <c r="K17" s="35">
        <f t="shared" si="4"/>
        <v>71.42857142857144</v>
      </c>
      <c r="L17" s="6"/>
      <c r="M17" s="6">
        <v>71.42857142857144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>
      <c r="A18" s="18">
        <f ca="1" t="shared" si="0"/>
        <v>17</v>
      </c>
      <c r="B18" s="22">
        <f>IF(AND(C17=C18,K17=K18),B17,IF(C18="M",COUNTA($C$2:C18)-COUNTIF($C$2:C18,"K"),COUNTA($C$2:C18)-COUNTIF($C$2:C18,"M")))</f>
        <v>17</v>
      </c>
      <c r="C18" s="14" t="s">
        <v>83</v>
      </c>
      <c r="D18" s="14">
        <f>IF(E18="","",IF(AND(E17=E18,K17=K18),D17,IF(E18="MW",COUNTIF($E$2:E18,"MW"),COUNTIF($E$2:E18,"KW"))))</f>
      </c>
      <c r="E18" s="17">
        <f t="shared" si="1"/>
      </c>
      <c r="F18" s="9" t="s">
        <v>171</v>
      </c>
      <c r="G18" s="9" t="s">
        <v>407</v>
      </c>
      <c r="H18" s="9">
        <v>1985</v>
      </c>
      <c r="I18" s="29" t="b">
        <f t="shared" si="2"/>
        <v>0</v>
      </c>
      <c r="J18" s="24">
        <f t="shared" si="3"/>
        <v>1</v>
      </c>
      <c r="K18" s="35">
        <f t="shared" si="4"/>
        <v>67.90744466800805</v>
      </c>
      <c r="L18" s="6">
        <v>67.90744466800805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>
      <c r="A19" s="18">
        <f ca="1" t="shared" si="0"/>
        <v>18</v>
      </c>
      <c r="B19" s="22">
        <f>IF(AND(C18=C19,K18=K19),B18,IF(C19="M",COUNTA($C$2:C19)-COUNTIF($C$2:C19,"K"),COUNTA($C$2:C19)-COUNTIF($C$2:C19,"M")))</f>
        <v>18</v>
      </c>
      <c r="C19" s="14" t="s">
        <v>83</v>
      </c>
      <c r="D19" s="14">
        <f>IF(E19="","",IF(AND(E18=E19,K18=K19),D18,IF(E19="MW",COUNTIF($E$2:E19,"MW"),COUNTIF($E$2:E19,"KW"))))</f>
      </c>
      <c r="E19" s="17">
        <f t="shared" si="1"/>
      </c>
      <c r="F19" s="9" t="s">
        <v>150</v>
      </c>
      <c r="G19" s="9" t="s">
        <v>408</v>
      </c>
      <c r="H19" s="9">
        <v>1979</v>
      </c>
      <c r="I19" s="29" t="b">
        <f t="shared" si="2"/>
        <v>0</v>
      </c>
      <c r="J19" s="24">
        <f t="shared" si="3"/>
        <v>1</v>
      </c>
      <c r="K19" s="35">
        <f t="shared" si="4"/>
        <v>66.96428571428572</v>
      </c>
      <c r="L19" s="6">
        <v>66.96428571428572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>
      <c r="A20" s="18">
        <f ca="1" t="shared" si="0"/>
        <v>18</v>
      </c>
      <c r="B20" s="22">
        <f>IF(AND(C19=C20,K19=K20),B19,IF(C20="M",COUNTA($C$2:C20)-COUNTIF($C$2:C20,"K"),COUNTA($C$2:C20)-COUNTIF($C$2:C20,"M")))</f>
        <v>18</v>
      </c>
      <c r="C20" s="14" t="s">
        <v>83</v>
      </c>
      <c r="D20" s="14">
        <f>IF(E20="","",IF(AND(E19=E20,K19=K20),D19,IF(E20="MW",COUNTIF($E$2:E20,"MW"),COUNTIF($E$2:E20,"KW"))))</f>
      </c>
      <c r="E20" s="17">
        <f t="shared" si="1"/>
      </c>
      <c r="F20" s="9" t="s">
        <v>196</v>
      </c>
      <c r="G20" s="9" t="s">
        <v>197</v>
      </c>
      <c r="H20" s="9">
        <v>1980</v>
      </c>
      <c r="I20" s="29" t="b">
        <f t="shared" si="2"/>
        <v>0</v>
      </c>
      <c r="J20" s="24">
        <f t="shared" si="3"/>
        <v>1</v>
      </c>
      <c r="K20" s="35">
        <f t="shared" si="4"/>
        <v>66.96428571428572</v>
      </c>
      <c r="L20" s="6">
        <v>66.96428571428572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18">
        <f ca="1" t="shared" si="0"/>
        <v>20</v>
      </c>
      <c r="B21" s="22">
        <f>IF(AND(C20=C21,K20=K21),B20,IF(C21="M",COUNTA($C$2:C21)-COUNTIF($C$2:C21,"K"),COUNTA($C$2:C21)-COUNTIF($C$2:C21,"M")))</f>
        <v>20</v>
      </c>
      <c r="C21" s="14" t="s">
        <v>83</v>
      </c>
      <c r="D21" s="14">
        <f>IF(E21="","",IF(AND(E20=E21,K20=K21),D20,IF(E21="MW",COUNTIF($E$2:E21,"MW"),COUNTIF($E$2:E21,"KW"))))</f>
      </c>
      <c r="E21" s="17">
        <f t="shared" si="1"/>
      </c>
      <c r="F21" s="9" t="s">
        <v>131</v>
      </c>
      <c r="G21" s="9" t="s">
        <v>349</v>
      </c>
      <c r="H21" s="9">
        <v>1987</v>
      </c>
      <c r="I21" s="29" t="b">
        <f t="shared" si="2"/>
        <v>0</v>
      </c>
      <c r="J21" s="24">
        <f t="shared" si="3"/>
        <v>1</v>
      </c>
      <c r="K21" s="35">
        <f t="shared" si="4"/>
        <v>62.73234200743496</v>
      </c>
      <c r="L21" s="6">
        <v>62.73234200743496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>
      <c r="A22" s="18">
        <f ca="1" t="shared" si="0"/>
        <v>21</v>
      </c>
      <c r="B22" s="22">
        <f>IF(AND(C21=C22,K21=K22),B21,IF(C22="M",COUNTA($C$2:C22)-COUNTIF($C$2:C22,"K"),COUNTA($C$2:C22)-COUNTIF($C$2:C22,"M")))</f>
        <v>21</v>
      </c>
      <c r="C22" s="14" t="s">
        <v>83</v>
      </c>
      <c r="D22" s="14">
        <f>IF(E22="","",IF(AND(E21=E22,K21=K22),D21,IF(E22="MW",COUNTIF($E$2:E22,"MW"),COUNTIF($E$2:E22,"KW"))))</f>
      </c>
      <c r="E22" s="17">
        <f t="shared" si="1"/>
      </c>
      <c r="F22" s="9" t="s">
        <v>198</v>
      </c>
      <c r="G22" s="9" t="s">
        <v>91</v>
      </c>
      <c r="H22" s="9">
        <v>1967</v>
      </c>
      <c r="I22" s="29" t="b">
        <f t="shared" si="2"/>
        <v>0</v>
      </c>
      <c r="J22" s="24">
        <f t="shared" si="3"/>
        <v>1</v>
      </c>
      <c r="K22" s="35">
        <f t="shared" si="4"/>
        <v>58.74673629242822</v>
      </c>
      <c r="L22" s="6">
        <v>58.74673629242822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18">
        <f ca="1" t="shared" si="0"/>
        <v>21</v>
      </c>
      <c r="B23" s="22">
        <f>IF(AND(C22=C23,K22=K23),B22,IF(C23="M",COUNTA($C$2:C23)-COUNTIF($C$2:C23,"K"),COUNTA($C$2:C23)-COUNTIF($C$2:C23,"M")))</f>
        <v>21</v>
      </c>
      <c r="C23" s="14" t="s">
        <v>83</v>
      </c>
      <c r="D23" s="14">
        <f>IF(E23="","",IF(AND(E22=E23,K22=K23),D22,IF(E23="MW",COUNTIF($E$2:E23,"MW"),COUNTIF($E$2:E23,"KW"))))</f>
      </c>
      <c r="E23" s="17">
        <f t="shared" si="1"/>
      </c>
      <c r="F23" s="9" t="s">
        <v>12</v>
      </c>
      <c r="G23" s="9" t="s">
        <v>409</v>
      </c>
      <c r="H23" s="9">
        <v>1984</v>
      </c>
      <c r="I23" s="29" t="b">
        <f t="shared" si="2"/>
        <v>0</v>
      </c>
      <c r="J23" s="24">
        <f t="shared" si="3"/>
        <v>1</v>
      </c>
      <c r="K23" s="35">
        <f t="shared" si="4"/>
        <v>58.74673629242822</v>
      </c>
      <c r="L23" s="6">
        <v>58.74673629242822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>
      <c r="A24" s="18">
        <f ca="1" t="shared" si="0"/>
        <v>23</v>
      </c>
      <c r="B24" s="22">
        <f>IF(AND(C23=C24,K23=K24),B23,IF(C24="M",COUNTA($C$2:C24)-COUNTIF($C$2:C24,"K"),COUNTA($C$2:C24)-COUNTIF($C$2:C24,"M")))</f>
        <v>23</v>
      </c>
      <c r="C24" s="14" t="s">
        <v>83</v>
      </c>
      <c r="D24" s="14">
        <f>IF(E24="","",IF(AND(E23=E24,K23=K24),D23,IF(E24="MW",COUNTIF($E$2:E24,"MW"),COUNTIF($E$2:E24,"KW"))))</f>
        <v>2</v>
      </c>
      <c r="E24" s="17" t="str">
        <f t="shared" si="1"/>
        <v>MW</v>
      </c>
      <c r="F24" s="9" t="s">
        <v>163</v>
      </c>
      <c r="G24" s="9" t="s">
        <v>61</v>
      </c>
      <c r="H24" s="9">
        <v>1955</v>
      </c>
      <c r="I24" s="29" t="b">
        <f t="shared" si="2"/>
        <v>0</v>
      </c>
      <c r="J24" s="24">
        <f t="shared" si="3"/>
        <v>1</v>
      </c>
      <c r="K24" s="35">
        <f t="shared" si="4"/>
        <v>57.74165953806674</v>
      </c>
      <c r="L24" s="6">
        <v>57.74165953806674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18">
        <f ca="1" t="shared" si="0"/>
        <v>24</v>
      </c>
      <c r="B25" s="22">
        <f>IF(AND(C24=C25,K24=K25),B24,IF(C25="M",COUNTA($C$2:C25)-COUNTIF($C$2:C25,"K"),COUNTA($C$2:C25)-COUNTIF($C$2:C25,"M")))</f>
        <v>24</v>
      </c>
      <c r="C25" s="14" t="s">
        <v>83</v>
      </c>
      <c r="D25" s="14">
        <f>IF(E25="","",IF(AND(E24=E25,K24=K25),D24,IF(E25="MW",COUNTIF($E$2:E25,"MW"),COUNTIF($E$2:E25,"KW"))))</f>
      </c>
      <c r="E25" s="17">
        <f t="shared" si="1"/>
      </c>
      <c r="F25" s="9" t="s">
        <v>187</v>
      </c>
      <c r="G25" s="9" t="s">
        <v>199</v>
      </c>
      <c r="H25" s="9">
        <v>1981</v>
      </c>
      <c r="I25" s="29" t="b">
        <f t="shared" si="2"/>
        <v>0</v>
      </c>
      <c r="J25" s="24">
        <f t="shared" si="3"/>
        <v>1</v>
      </c>
      <c r="K25" s="35">
        <f t="shared" si="4"/>
        <v>53.44418052256534</v>
      </c>
      <c r="L25" s="6">
        <v>53.44418052256534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18">
        <f ca="1" t="shared" si="0"/>
        <v>24</v>
      </c>
      <c r="B26" s="22">
        <f>IF(AND(C25=C26,K25=K26),B25,IF(C26="M",COUNTA($C$2:C26)-COUNTIF($C$2:C26,"K"),COUNTA($C$2:C26)-COUNTIF($C$2:C26,"M")))</f>
        <v>24</v>
      </c>
      <c r="C26" s="14" t="s">
        <v>83</v>
      </c>
      <c r="D26" s="14">
        <f>IF(E26="","",IF(AND(E25=E26,K25=K26),D25,IF(E26="MW",COUNTIF($E$2:E26,"MW"),COUNTIF($E$2:E26,"KW"))))</f>
      </c>
      <c r="E26" s="17">
        <f t="shared" si="1"/>
      </c>
      <c r="F26" s="9" t="s">
        <v>200</v>
      </c>
      <c r="G26" s="9" t="s">
        <v>201</v>
      </c>
      <c r="H26" s="9">
        <v>1982</v>
      </c>
      <c r="I26" s="29" t="b">
        <f t="shared" si="2"/>
        <v>0</v>
      </c>
      <c r="J26" s="24">
        <f t="shared" si="3"/>
        <v>1</v>
      </c>
      <c r="K26" s="35">
        <f t="shared" si="4"/>
        <v>53.44418052256534</v>
      </c>
      <c r="L26" s="6">
        <v>53.44418052256534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18">
        <f ca="1" t="shared" si="0"/>
        <v>24</v>
      </c>
      <c r="B27" s="22">
        <f>IF(AND(C26=C27,K26=K27),B26,IF(C27="M",COUNTA($C$2:C27)-COUNTIF($C$2:C27,"K"),COUNTA($C$2:C27)-COUNTIF($C$2:C27,"M")))</f>
        <v>24</v>
      </c>
      <c r="C27" s="14" t="s">
        <v>83</v>
      </c>
      <c r="D27" s="14">
        <f>IF(E27="","",IF(AND(E26=E27,K26=K27),D26,IF(E27="MW",COUNTIF($E$2:E27,"MW"),COUNTIF($E$2:E27,"KW"))))</f>
      </c>
      <c r="E27" s="17">
        <f t="shared" si="1"/>
      </c>
      <c r="F27" s="9" t="s">
        <v>202</v>
      </c>
      <c r="G27" s="9" t="s">
        <v>158</v>
      </c>
      <c r="H27" s="9">
        <v>1982</v>
      </c>
      <c r="I27" s="29" t="b">
        <f t="shared" si="2"/>
        <v>0</v>
      </c>
      <c r="J27" s="24">
        <f t="shared" si="3"/>
        <v>1</v>
      </c>
      <c r="K27" s="35">
        <f t="shared" si="4"/>
        <v>53.44418052256534</v>
      </c>
      <c r="L27" s="6">
        <v>53.44418052256534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18">
        <f ca="1" t="shared" si="0"/>
        <v>27</v>
      </c>
      <c r="B28" s="22">
        <f>IF(AND(C27=C28,K27=K28),B27,IF(C28="M",COUNTA($C$2:C28)-COUNTIF($C$2:C28,"K"),COUNTA($C$2:C28)-COUNTIF($C$2:C28,"M")))</f>
        <v>27</v>
      </c>
      <c r="C28" s="14" t="s">
        <v>83</v>
      </c>
      <c r="D28" s="14">
        <f>IF(E28="","",IF(AND(E27=E28,K27=K28),D27,IF(E28="MW",COUNTIF($E$2:E28,"MW"),COUNTIF($E$2:E28,"KW"))))</f>
      </c>
      <c r="E28" s="17">
        <f t="shared" si="1"/>
      </c>
      <c r="F28" s="9" t="s">
        <v>189</v>
      </c>
      <c r="G28" s="9" t="s">
        <v>347</v>
      </c>
      <c r="H28" s="9">
        <v>1975</v>
      </c>
      <c r="I28" s="29" t="b">
        <f t="shared" si="2"/>
        <v>0</v>
      </c>
      <c r="J28" s="24">
        <f t="shared" si="3"/>
        <v>1</v>
      </c>
      <c r="K28" s="35">
        <f t="shared" si="4"/>
        <v>53.233438485804434</v>
      </c>
      <c r="L28" s="6">
        <v>53.233438485804434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18">
        <f ca="1" t="shared" si="0"/>
        <v>27</v>
      </c>
      <c r="B29" s="22">
        <f>IF(AND(C28=C29,K28=K29),B28,IF(C29="M",COUNTA($C$2:C29)-COUNTIF($C$2:C29,"K"),COUNTA($C$2:C29)-COUNTIF($C$2:C29,"M")))</f>
        <v>27</v>
      </c>
      <c r="C29" s="14" t="s">
        <v>83</v>
      </c>
      <c r="D29" s="14">
        <f>IF(E29="","",IF(AND(E28=E29,K28=K29),D28,IF(E29="MW",COUNTIF($E$2:E29,"MW"),COUNTIF($E$2:E29,"KW"))))</f>
      </c>
      <c r="E29" s="17">
        <f t="shared" si="1"/>
      </c>
      <c r="F29" s="9" t="s">
        <v>203</v>
      </c>
      <c r="G29" s="9" t="s">
        <v>204</v>
      </c>
      <c r="H29" s="9">
        <v>1979</v>
      </c>
      <c r="I29" s="29" t="b">
        <f t="shared" si="2"/>
        <v>0</v>
      </c>
      <c r="J29" s="24">
        <f t="shared" si="3"/>
        <v>1</v>
      </c>
      <c r="K29" s="35">
        <f t="shared" si="4"/>
        <v>53.233438485804434</v>
      </c>
      <c r="L29" s="6">
        <v>53.233438485804434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18">
        <f ca="1" t="shared" si="0"/>
        <v>29</v>
      </c>
      <c r="B30" s="22">
        <f>IF(AND(C29=C30,K29=K30),B29,IF(C30="M",COUNTA($C$2:C30)-COUNTIF($C$2:C30,"K"),COUNTA($C$2:C30)-COUNTIF($C$2:C30,"M")))</f>
        <v>1</v>
      </c>
      <c r="C30" s="14" t="s">
        <v>84</v>
      </c>
      <c r="D30" s="14">
        <f>IF(E30="","",IF(AND(E29=E30,K29=K30),D29,IF(E30="MW",COUNTIF($E$2:E30,"MW"),COUNTIF($E$2:E30,"KW"))))</f>
      </c>
      <c r="E30" s="17">
        <f t="shared" si="1"/>
      </c>
      <c r="F30" s="9" t="s">
        <v>410</v>
      </c>
      <c r="G30" s="9" t="s">
        <v>59</v>
      </c>
      <c r="H30" s="9">
        <v>1961</v>
      </c>
      <c r="I30" s="29" t="b">
        <f t="shared" si="2"/>
        <v>0</v>
      </c>
      <c r="J30" s="24">
        <f t="shared" si="3"/>
        <v>1</v>
      </c>
      <c r="K30" s="35">
        <f t="shared" si="4"/>
        <v>49.74207811348565</v>
      </c>
      <c r="L30" s="6">
        <v>49.74207811348565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18">
        <f ca="1" t="shared" si="0"/>
        <v>29</v>
      </c>
      <c r="B31" s="22">
        <f>IF(AND(C30=C31,K30=K31),B30,IF(C31="M",COUNTA($C$2:C31)-COUNTIF($C$2:C31,"K"),COUNTA($C$2:C31)-COUNTIF($C$2:C31,"M")))</f>
        <v>29</v>
      </c>
      <c r="C31" s="14" t="s">
        <v>83</v>
      </c>
      <c r="D31" s="14">
        <f>IF(E31="","",IF(AND(E30=E31,K30=K31),D30,IF(E31="MW",COUNTIF($E$2:E31,"MW"),COUNTIF($E$2:E31,"KW"))))</f>
        <v>3</v>
      </c>
      <c r="E31" s="17" t="str">
        <f t="shared" si="1"/>
        <v>MW</v>
      </c>
      <c r="F31" s="9" t="s">
        <v>155</v>
      </c>
      <c r="G31" s="9" t="s">
        <v>411</v>
      </c>
      <c r="H31" s="9">
        <v>1958</v>
      </c>
      <c r="I31" s="29" t="b">
        <f t="shared" si="2"/>
        <v>0</v>
      </c>
      <c r="J31" s="24">
        <f t="shared" si="3"/>
        <v>1</v>
      </c>
      <c r="K31" s="35">
        <f t="shared" si="4"/>
        <v>49.74207811348565</v>
      </c>
      <c r="L31" s="6">
        <v>49.74207811348565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18">
        <f ca="1" t="shared" si="0"/>
        <v>31</v>
      </c>
      <c r="B32" s="22">
        <f>IF(AND(C31=C32,K31=K32),B31,IF(C32="M",COUNTA($C$2:C32)-COUNTIF($C$2:C32,"K"),COUNTA($C$2:C32)-COUNTIF($C$2:C32,"M")))</f>
        <v>30</v>
      </c>
      <c r="C32" s="14" t="s">
        <v>83</v>
      </c>
      <c r="D32" s="14">
        <f>IF(E32="","",IF(AND(E31=E32,K31=K32),D31,IF(E32="MW",COUNTIF($E$2:E32,"MW"),COUNTIF($E$2:E32,"KW"))))</f>
        <v>4</v>
      </c>
      <c r="E32" s="17" t="str">
        <f t="shared" si="1"/>
        <v>MW</v>
      </c>
      <c r="F32" s="9" t="s">
        <v>412</v>
      </c>
      <c r="G32" s="9" t="s">
        <v>17</v>
      </c>
      <c r="H32" s="9">
        <v>1957</v>
      </c>
      <c r="I32" s="29" t="b">
        <f t="shared" si="2"/>
        <v>0</v>
      </c>
      <c r="J32" s="24">
        <f t="shared" si="3"/>
        <v>1</v>
      </c>
      <c r="K32" s="35">
        <f t="shared" si="4"/>
        <v>46.875</v>
      </c>
      <c r="L32" s="6">
        <v>46.875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>
      <c r="A33" s="18">
        <f ca="1" t="shared" si="0"/>
        <v>32</v>
      </c>
      <c r="B33" s="22">
        <f>IF(AND(C32=C33,K32=K33),B32,IF(C33="M",COUNTA($C$2:C33)-COUNTIF($C$2:C33,"K"),COUNTA($C$2:C33)-COUNTIF($C$2:C33,"M")))</f>
        <v>31</v>
      </c>
      <c r="C33" s="14" t="s">
        <v>83</v>
      </c>
      <c r="D33" s="14">
        <f>IF(E33="","",IF(AND(E32=E33,K32=K33),D32,IF(E33="MW",COUNTIF($E$2:E33,"MW"),COUNTIF($E$2:E33,"KW"))))</f>
      </c>
      <c r="E33" s="17">
        <f t="shared" si="1"/>
      </c>
      <c r="F33" s="9" t="s">
        <v>205</v>
      </c>
      <c r="G33" s="9" t="s">
        <v>206</v>
      </c>
      <c r="H33" s="9">
        <v>1987</v>
      </c>
      <c r="I33" s="29" t="b">
        <f t="shared" si="2"/>
        <v>0</v>
      </c>
      <c r="J33" s="24">
        <f t="shared" si="3"/>
        <v>1</v>
      </c>
      <c r="K33" s="35">
        <f t="shared" si="4"/>
        <v>44.55445544554457</v>
      </c>
      <c r="L33" s="6">
        <v>44.55445544554457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>
      <c r="A34" s="18">
        <f aca="true" ca="1" t="shared" si="5" ref="A34:A44">IF(K33=K34,A33,CELL("wiersz",A33))</f>
        <v>33</v>
      </c>
      <c r="B34" s="22">
        <f>IF(AND(C33=C34,K33=K34),B33,IF(C34="M",COUNTA($C$2:C34)-COUNTIF($C$2:C34,"K"),COUNTA($C$2:C34)-COUNTIF($C$2:C34,"M")))</f>
        <v>32</v>
      </c>
      <c r="C34" s="12" t="s">
        <v>83</v>
      </c>
      <c r="D34" s="14">
        <f>IF(E34="","",IF(AND(E33=E34,K33=K34),D33,IF(E34="MW",COUNTIF($E$2:E34,"MW"),COUNTIF($E$2:E34,"KW"))))</f>
      </c>
      <c r="E34" s="17">
        <f t="shared" si="1"/>
      </c>
      <c r="F34" s="9" t="s">
        <v>213</v>
      </c>
      <c r="G34" s="9" t="s">
        <v>28</v>
      </c>
      <c r="H34" s="9">
        <v>1988</v>
      </c>
      <c r="I34" s="9" t="b">
        <f t="shared" si="2"/>
        <v>0</v>
      </c>
      <c r="J34" s="4">
        <f t="shared" si="3"/>
        <v>1</v>
      </c>
      <c r="K34" s="35">
        <f t="shared" si="4"/>
        <v>39.65346534653467</v>
      </c>
      <c r="L34" s="6">
        <v>39.65346534653467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18">
        <f ca="1" t="shared" si="5"/>
        <v>34</v>
      </c>
      <c r="B35" s="22">
        <f>IF(AND(C34=C35,K34=K35),B34,IF(C35="M",COUNTA($C$2:C35)-COUNTIF($C$2:C35,"K"),COUNTA($C$2:C35)-COUNTIF($C$2:C35,"M")))</f>
        <v>33</v>
      </c>
      <c r="C35" s="12" t="s">
        <v>83</v>
      </c>
      <c r="D35" s="14">
        <f>IF(E35="","",IF(AND(E34=E35,K34=K35),D34,IF(E35="MW",COUNTIF($E$2:E35,"MW"),COUNTIF($E$2:E35,"KW"))))</f>
        <v>5</v>
      </c>
      <c r="E35" s="17" t="str">
        <f t="shared" si="1"/>
        <v>MW</v>
      </c>
      <c r="F35" s="9" t="s">
        <v>211</v>
      </c>
      <c r="G35" s="9" t="s">
        <v>212</v>
      </c>
      <c r="H35" s="9">
        <v>1958</v>
      </c>
      <c r="I35" s="9" t="b">
        <f t="shared" si="2"/>
        <v>0</v>
      </c>
      <c r="J35" s="4">
        <f t="shared" si="3"/>
        <v>1</v>
      </c>
      <c r="K35" s="35">
        <f t="shared" si="4"/>
        <v>34.752475247524764</v>
      </c>
      <c r="L35" s="6">
        <v>34.752475247524764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18">
        <f ca="1" t="shared" si="5"/>
        <v>35</v>
      </c>
      <c r="B36" s="22">
        <f>IF(AND(C35=C36,K35=K36),B35,IF(C36="M",COUNTA($C$2:C36)-COUNTIF($C$2:C36,"K"),COUNTA($C$2:C36)-COUNTIF($C$2:C36,"M")))</f>
        <v>34</v>
      </c>
      <c r="C36" s="12" t="s">
        <v>83</v>
      </c>
      <c r="D36" s="14">
        <f>IF(E36="","",IF(AND(E35=E36,K35=K36),D35,IF(E36="MW",COUNTIF($E$2:E36,"MW"),COUNTIF($E$2:E36,"KW"))))</f>
      </c>
      <c r="E36" s="17">
        <f t="shared" si="1"/>
      </c>
      <c r="F36" s="9" t="s">
        <v>64</v>
      </c>
      <c r="G36" s="9" t="s">
        <v>27</v>
      </c>
      <c r="H36" s="9">
        <v>1977</v>
      </c>
      <c r="I36" s="9" t="b">
        <f t="shared" si="2"/>
        <v>0</v>
      </c>
      <c r="J36" s="4">
        <f t="shared" si="3"/>
        <v>1</v>
      </c>
      <c r="K36" s="35">
        <f t="shared" si="4"/>
        <v>31.774028629856854</v>
      </c>
      <c r="L36" s="6"/>
      <c r="M36" s="6">
        <v>31.774028629856854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18">
        <f ca="1" t="shared" si="5"/>
        <v>36</v>
      </c>
      <c r="B37" s="22">
        <f>IF(AND(C36=C37,K36=K37),B36,IF(C37="M",COUNTA($C$2:C37)-COUNTIF($C$2:C37,"K"),COUNTA($C$2:C37)-COUNTIF($C$2:C37,"M")))</f>
        <v>35</v>
      </c>
      <c r="C37" s="12" t="s">
        <v>83</v>
      </c>
      <c r="D37" s="14">
        <f>IF(E37="","",IF(AND(E36=E37,K36=K37),D36,IF(E37="MW",COUNTIF($E$2:E37,"MW"),COUNTIF($E$2:E37,"KW"))))</f>
      </c>
      <c r="E37" s="17">
        <f t="shared" si="1"/>
      </c>
      <c r="F37" s="9" t="s">
        <v>124</v>
      </c>
      <c r="G37" s="9" t="s">
        <v>26</v>
      </c>
      <c r="H37" s="9"/>
      <c r="I37" s="9" t="b">
        <f t="shared" si="2"/>
        <v>0</v>
      </c>
      <c r="J37" s="4">
        <f t="shared" si="3"/>
        <v>1</v>
      </c>
      <c r="K37" s="35">
        <f t="shared" si="4"/>
        <v>31.73350053211469</v>
      </c>
      <c r="L37" s="6"/>
      <c r="M37" s="6">
        <v>31.73350053211469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18">
        <f ca="1" t="shared" si="5"/>
        <v>37</v>
      </c>
      <c r="B38" s="22">
        <f>IF(AND(C37=C38,K37=K38),B37,IF(C38="M",COUNTA($C$2:C38)-COUNTIF($C$2:C38,"K"),COUNTA($C$2:C38)-COUNTIF($C$2:C38,"M")))</f>
        <v>36</v>
      </c>
      <c r="C38" s="12" t="s">
        <v>83</v>
      </c>
      <c r="D38" s="14">
        <f>IF(E38="","",IF(AND(E37=E38,K37=K38),D37,IF(E38="MW",COUNTIF($E$2:E38,"MW"),COUNTIF($E$2:E38,"KW"))))</f>
      </c>
      <c r="E38" s="17">
        <f t="shared" si="1"/>
      </c>
      <c r="F38" s="9" t="s">
        <v>136</v>
      </c>
      <c r="G38" s="9" t="s">
        <v>103</v>
      </c>
      <c r="H38" s="9">
        <v>1974</v>
      </c>
      <c r="I38" s="9" t="b">
        <f t="shared" si="2"/>
        <v>0</v>
      </c>
      <c r="J38" s="4">
        <f t="shared" si="3"/>
        <v>1</v>
      </c>
      <c r="K38" s="35">
        <f t="shared" si="4"/>
        <v>30.601555248681322</v>
      </c>
      <c r="L38" s="6"/>
      <c r="M38" s="6">
        <v>30.601555248681322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18">
        <f ca="1" t="shared" si="5"/>
        <v>38</v>
      </c>
      <c r="B39" s="22">
        <f>IF(AND(C38=C39,K38=K39),B38,IF(C39="M",COUNTA($C$2:C39)-COUNTIF($C$2:C39,"K"),COUNTA($C$2:C39)-COUNTIF($C$2:C39,"M")))</f>
        <v>37</v>
      </c>
      <c r="C39" s="12" t="s">
        <v>83</v>
      </c>
      <c r="D39" s="14">
        <f>IF(E39="","",IF(AND(E38=E39,K38=K39),D38,IF(E39="MW",COUNTIF($E$2:E39,"MW"),COUNTIF($E$2:E39,"KW"))))</f>
      </c>
      <c r="E39" s="17">
        <f t="shared" si="1"/>
      </c>
      <c r="F39" s="9" t="s">
        <v>53</v>
      </c>
      <c r="G39" s="9" t="s">
        <v>413</v>
      </c>
      <c r="H39" s="9">
        <v>1974</v>
      </c>
      <c r="I39" s="9" t="b">
        <f t="shared" si="2"/>
        <v>0</v>
      </c>
      <c r="J39" s="4">
        <f t="shared" si="3"/>
        <v>1</v>
      </c>
      <c r="K39" s="35">
        <f t="shared" si="4"/>
        <v>26.114576775596642</v>
      </c>
      <c r="L39" s="6">
        <v>26.114576775596642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18">
        <f ca="1" t="shared" si="5"/>
        <v>39</v>
      </c>
      <c r="B40" s="22">
        <f>IF(AND(C39=C40,K39=K40),B39,IF(C40="M",COUNTA($C$2:C40)-COUNTIF($C$2:C40,"K"),COUNTA($C$2:C40)-COUNTIF($C$2:C40,"M")))</f>
        <v>38</v>
      </c>
      <c r="C40" s="12" t="s">
        <v>83</v>
      </c>
      <c r="D40" s="14">
        <f>IF(E40="","",IF(AND(E39=E40,K39=K40),D39,IF(E40="MW",COUNTIF($E$2:E40,"MW"),COUNTIF($E$2:E40,"KW"))))</f>
      </c>
      <c r="E40" s="17">
        <f t="shared" si="1"/>
      </c>
      <c r="F40" s="9" t="s">
        <v>207</v>
      </c>
      <c r="G40" s="9" t="s">
        <v>158</v>
      </c>
      <c r="H40" s="9">
        <v>1987</v>
      </c>
      <c r="I40" s="9" t="b">
        <f t="shared" si="2"/>
        <v>0</v>
      </c>
      <c r="J40" s="4">
        <f t="shared" si="3"/>
        <v>1</v>
      </c>
      <c r="K40" s="35">
        <f t="shared" si="4"/>
        <v>24.105763177473825</v>
      </c>
      <c r="L40" s="6">
        <v>24.105763177473825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18">
        <f ca="1" t="shared" si="5"/>
        <v>39</v>
      </c>
      <c r="B41" s="22">
        <f>IF(AND(C40=C41,K40=K41),B40,IF(C41="M",COUNTA($C$2:C41)-COUNTIF($C$2:C41,"K"),COUNTA($C$2:C41)-COUNTIF($C$2:C41,"M")))</f>
        <v>38</v>
      </c>
      <c r="C41" s="12" t="s">
        <v>83</v>
      </c>
      <c r="D41" s="14">
        <f>IF(E41="","",IF(AND(E40=E41,K40=K41),D40,IF(E41="MW",COUNTIF($E$2:E41,"MW"),COUNTIF($E$2:E41,"KW"))))</f>
      </c>
      <c r="E41" s="17">
        <f t="shared" si="1"/>
      </c>
      <c r="F41" s="9" t="s">
        <v>208</v>
      </c>
      <c r="G41" s="9" t="s">
        <v>16</v>
      </c>
      <c r="H41" s="9">
        <v>1988</v>
      </c>
      <c r="I41" s="9" t="b">
        <f t="shared" si="2"/>
        <v>0</v>
      </c>
      <c r="J41" s="4">
        <f t="shared" si="3"/>
        <v>1</v>
      </c>
      <c r="K41" s="35">
        <f t="shared" si="4"/>
        <v>24.105763177473825</v>
      </c>
      <c r="L41" s="6">
        <v>24.105763177473825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18">
        <f ca="1" t="shared" si="5"/>
        <v>39</v>
      </c>
      <c r="B42" s="22">
        <f>IF(AND(C41=C42,K41=K42),B41,IF(C42="M",COUNTA($C$2:C42)-COUNTIF($C$2:C42,"K"),COUNTA($C$2:C42)-COUNTIF($C$2:C42,"M")))</f>
        <v>38</v>
      </c>
      <c r="C42" s="12" t="s">
        <v>83</v>
      </c>
      <c r="D42" s="14">
        <f>IF(E42="","",IF(AND(E41=E42,K41=K42),D41,IF(E42="MW",COUNTIF($E$2:E42,"MW"),COUNTIF($E$2:E42,"KW"))))</f>
      </c>
      <c r="E42" s="17">
        <f t="shared" si="1"/>
      </c>
      <c r="F42" s="9" t="s">
        <v>209</v>
      </c>
      <c r="G42" s="9" t="s">
        <v>210</v>
      </c>
      <c r="H42" s="9">
        <v>1992</v>
      </c>
      <c r="I42" s="9" t="b">
        <f t="shared" si="2"/>
        <v>0</v>
      </c>
      <c r="J42" s="4">
        <f t="shared" si="3"/>
        <v>1</v>
      </c>
      <c r="K42" s="35">
        <f t="shared" si="4"/>
        <v>24.105763177473825</v>
      </c>
      <c r="L42" s="6">
        <v>24.105763177473825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18">
        <f ca="1" t="shared" si="5"/>
        <v>42</v>
      </c>
      <c r="B43" s="22">
        <f>IF(AND(C42=C43,K42=K43),B42,IF(C43="M",COUNTA($C$2:C43)-COUNTIF($C$2:C43,"K"),COUNTA($C$2:C43)-COUNTIF($C$2:C43,"M")))</f>
        <v>41</v>
      </c>
      <c r="C43" s="12" t="s">
        <v>83</v>
      </c>
      <c r="D43" s="14">
        <f>IF(E43="","",IF(AND(E42=E43,K42=K43),D42,IF(E43="MW",COUNTIF($E$2:E43,"MW"),COUNTIF($E$2:E43,"KW"))))</f>
      </c>
      <c r="E43" s="17">
        <f t="shared" si="1"/>
      </c>
      <c r="F43" s="9" t="s">
        <v>418</v>
      </c>
      <c r="G43" s="9" t="s">
        <v>58</v>
      </c>
      <c r="H43" s="9"/>
      <c r="I43" s="9" t="b">
        <f t="shared" si="2"/>
        <v>0</v>
      </c>
      <c r="J43" s="4">
        <f t="shared" si="3"/>
        <v>1</v>
      </c>
      <c r="K43" s="35">
        <f t="shared" si="4"/>
        <v>19.47371697643357</v>
      </c>
      <c r="L43" s="6"/>
      <c r="M43" s="6">
        <v>19.47371697643357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>
      <c r="A44" s="18">
        <f ca="1" t="shared" si="5"/>
        <v>43</v>
      </c>
      <c r="B44" s="22">
        <f>IF(AND(C43=C44,K43=K44),B43,IF(C44="M",COUNTA($C$2:C44)-COUNTIF($C$2:C44,"K"),COUNTA($C$2:C44)-COUNTIF($C$2:C44,"M")))</f>
        <v>42</v>
      </c>
      <c r="C44" s="12" t="s">
        <v>83</v>
      </c>
      <c r="D44" s="14">
        <f>IF(E44="","",IF(AND(E43=E44,K43=K44),D43,IF(E44="MW",COUNTIF($E$2:E44,"MW"),COUNTIF($E$2:E44,"KW"))))</f>
      </c>
      <c r="E44" s="17">
        <f t="shared" si="1"/>
      </c>
      <c r="F44" s="9" t="s">
        <v>419</v>
      </c>
      <c r="G44" s="9" t="s">
        <v>24</v>
      </c>
      <c r="H44" s="9"/>
      <c r="I44" s="9" t="b">
        <f t="shared" si="2"/>
        <v>0</v>
      </c>
      <c r="J44" s="4">
        <f t="shared" si="3"/>
        <v>1</v>
      </c>
      <c r="K44" s="35">
        <f t="shared" si="4"/>
        <v>8.345878704185814</v>
      </c>
      <c r="L44" s="6"/>
      <c r="M44" s="6">
        <v>8.345878704185814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</sheetData>
  <autoFilter ref="A1:AC33"/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&amp;C&amp;"Arial,Pogrubiony"PMnO 2012 - OPEN 100km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R335"/>
  <sheetViews>
    <sheetView workbookViewId="0" topLeftCell="A1">
      <selection activeCell="F1" sqref="F1"/>
    </sheetView>
  </sheetViews>
  <sheetFormatPr defaultColWidth="9.140625" defaultRowHeight="12.75"/>
  <cols>
    <col min="1" max="1" width="4.28125" style="20" customWidth="1"/>
    <col min="2" max="2" width="4.28125" style="12" customWidth="1"/>
    <col min="3" max="3" width="4.140625" style="12" customWidth="1"/>
    <col min="4" max="4" width="4.28125" style="12" customWidth="1"/>
    <col min="5" max="5" width="4.57421875" style="12" customWidth="1"/>
    <col min="6" max="6" width="13.28125" style="11" bestFit="1" customWidth="1"/>
    <col min="7" max="7" width="11.421875" style="11" customWidth="1"/>
    <col min="8" max="8" width="5.421875" style="11" customWidth="1"/>
    <col min="9" max="9" width="9.57421875" style="11" hidden="1" customWidth="1"/>
    <col min="10" max="10" width="4.140625" style="1" customWidth="1"/>
    <col min="11" max="11" width="6.8515625" style="36" customWidth="1"/>
    <col min="12" max="16" width="6.28125" style="10" customWidth="1"/>
    <col min="17" max="24" width="6.28125" style="13" customWidth="1"/>
    <col min="25" max="25" width="6.28125" style="12" customWidth="1"/>
    <col min="26" max="43" width="6.28125" style="13" customWidth="1"/>
    <col min="44" max="16384" width="9.140625" style="7" customWidth="1"/>
  </cols>
  <sheetData>
    <row r="1" spans="1:44" s="5" customFormat="1" ht="39.75" customHeight="1">
      <c r="A1" s="19" t="s">
        <v>138</v>
      </c>
      <c r="B1" s="16" t="s">
        <v>139</v>
      </c>
      <c r="C1" s="2" t="s">
        <v>82</v>
      </c>
      <c r="D1" s="16" t="s">
        <v>139</v>
      </c>
      <c r="E1" s="2" t="s">
        <v>82</v>
      </c>
      <c r="F1" s="2" t="s">
        <v>0</v>
      </c>
      <c r="G1" s="2" t="s">
        <v>1</v>
      </c>
      <c r="H1" s="15" t="s">
        <v>81</v>
      </c>
      <c r="I1" s="15" t="s">
        <v>160</v>
      </c>
      <c r="J1" s="16" t="s">
        <v>76</v>
      </c>
      <c r="K1" s="39" t="s">
        <v>2</v>
      </c>
      <c r="L1" s="30" t="s">
        <v>194</v>
      </c>
      <c r="M1" s="31" t="s">
        <v>195</v>
      </c>
      <c r="N1" s="31" t="s">
        <v>157</v>
      </c>
      <c r="O1" s="31" t="s">
        <v>3</v>
      </c>
      <c r="P1" s="3" t="s">
        <v>89</v>
      </c>
      <c r="Q1" s="3" t="s">
        <v>49</v>
      </c>
      <c r="R1" s="32" t="s">
        <v>4</v>
      </c>
      <c r="S1" s="33" t="s">
        <v>214</v>
      </c>
      <c r="T1" s="3" t="s">
        <v>87</v>
      </c>
      <c r="U1" s="3" t="s">
        <v>311</v>
      </c>
      <c r="V1" s="3" t="s">
        <v>312</v>
      </c>
      <c r="W1" s="3" t="s">
        <v>313</v>
      </c>
      <c r="X1" s="3" t="s">
        <v>7</v>
      </c>
      <c r="Y1" s="3" t="s">
        <v>178</v>
      </c>
      <c r="Z1" s="32" t="s">
        <v>6</v>
      </c>
      <c r="AA1" s="32" t="s">
        <v>314</v>
      </c>
      <c r="AB1" s="33" t="s">
        <v>88</v>
      </c>
      <c r="AC1" s="33" t="s">
        <v>315</v>
      </c>
      <c r="AD1" s="3" t="s">
        <v>190</v>
      </c>
      <c r="AE1" s="3" t="s">
        <v>22</v>
      </c>
      <c r="AF1" s="3" t="s">
        <v>319</v>
      </c>
      <c r="AG1" s="3" t="s">
        <v>316</v>
      </c>
      <c r="AH1" s="34" t="s">
        <v>185</v>
      </c>
      <c r="AI1" s="3" t="s">
        <v>90</v>
      </c>
      <c r="AJ1" s="3" t="s">
        <v>317</v>
      </c>
      <c r="AK1" s="34" t="s">
        <v>55</v>
      </c>
      <c r="AL1" s="34" t="s">
        <v>318</v>
      </c>
      <c r="AM1" s="3" t="s">
        <v>215</v>
      </c>
      <c r="AN1" s="3" t="s">
        <v>191</v>
      </c>
      <c r="AO1" s="3" t="s">
        <v>216</v>
      </c>
      <c r="AP1" s="37" t="s">
        <v>50</v>
      </c>
      <c r="AQ1" s="38" t="s">
        <v>8</v>
      </c>
      <c r="AR1" s="5">
        <v>2014</v>
      </c>
    </row>
    <row r="2" spans="1:43" ht="12.75">
      <c r="A2" s="18">
        <f aca="true" ca="1" t="shared" si="0" ref="A2:A65">IF(K1=K2,A1,CELL("wiersz",A1))</f>
        <v>1</v>
      </c>
      <c r="B2" s="8">
        <f>IF(AND(C1=C2,K1=K2),B1,IF(C2="M",COUNTA($C$2:C2)-COUNTIF($C$2:C2,"K"),COUNTA($C$2:C2)-COUNTIF($C$2:C2,"M")))</f>
        <v>1</v>
      </c>
      <c r="C2" s="14" t="s">
        <v>83</v>
      </c>
      <c r="D2" s="14">
        <f>IF(E2="","",IF(AND(E1=E2,K1=K2),D1,IF(E2="MW",COUNTIF($E$2:E2,"MW"),COUNTIF($E$2:E2,"KW"))))</f>
      </c>
      <c r="E2" s="17">
        <f aca="true" t="shared" si="1" ref="E2:E65">IF(C2="M",IF(H2=0,"",IF($AR$1-H2&gt;49,"MW","")),IF(H2=0,"",IF($AR$1-H2&gt;44,"","")))</f>
      </c>
      <c r="F2" s="9" t="s">
        <v>47</v>
      </c>
      <c r="G2" s="9" t="s">
        <v>29</v>
      </c>
      <c r="H2" s="29">
        <v>1980</v>
      </c>
      <c r="I2" s="29" t="b">
        <f aca="true" t="shared" si="2" ref="I2:I65">AND(F1=F2,G1=G2)</f>
        <v>0</v>
      </c>
      <c r="J2" s="4">
        <f aca="true" t="shared" si="3" ref="J2:J65">COUNT(L2:AQ2)</f>
        <v>4</v>
      </c>
      <c r="K2" s="35">
        <f aca="true" t="shared" si="4" ref="K2:K65">IF(COUNT(L2:AQ2)&gt;7,LARGE(L2:AQ2,1)+LARGE(L2:AQ2,2)+LARGE(L2:AQ2,3)+LARGE(L2:AQ2,4)+LARGE(L2:AQ2,5)+LARGE(L2:AQ2,6)+LARGE(L2:AQ2,7),SUM(L2:AQ2))</f>
        <v>179.99268643482026</v>
      </c>
      <c r="L2" s="6">
        <v>48.98648648648648</v>
      </c>
      <c r="M2" s="6">
        <v>35.81632653061225</v>
      </c>
      <c r="N2" s="6">
        <v>45.18987341772153</v>
      </c>
      <c r="O2" s="6">
        <v>50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2.75">
      <c r="A3" s="18">
        <f ca="1" t="shared" si="0"/>
        <v>2</v>
      </c>
      <c r="B3" s="8">
        <f>IF(AND(C2=C3,K2=K3),B2,IF(C3="M",COUNTA($C$2:C3)-COUNTIF($C$2:C3,"K"),COUNTA($C$2:C3)-COUNTIF($C$2:C3,"M")))</f>
        <v>2</v>
      </c>
      <c r="C3" s="14" t="s">
        <v>83</v>
      </c>
      <c r="D3" s="14">
        <f>IF(E3="","",IF(AND(E2=E3,K2=K3),D2,IF(E3="MW",COUNTIF($E$2:E3,"MW"),COUNTIF($E$2:E3,"KW"))))</f>
      </c>
      <c r="E3" s="17">
        <f t="shared" si="1"/>
      </c>
      <c r="F3" s="9" t="s">
        <v>165</v>
      </c>
      <c r="G3" s="9" t="s">
        <v>100</v>
      </c>
      <c r="H3" s="29">
        <v>1975</v>
      </c>
      <c r="I3" s="29" t="b">
        <f t="shared" si="2"/>
        <v>0</v>
      </c>
      <c r="J3" s="4">
        <f t="shared" si="3"/>
        <v>4</v>
      </c>
      <c r="K3" s="35">
        <f t="shared" si="4"/>
        <v>157.68297841458553</v>
      </c>
      <c r="L3" s="6">
        <v>44.615384615384606</v>
      </c>
      <c r="M3" s="6">
        <v>36.94736842105264</v>
      </c>
      <c r="N3" s="6">
        <v>40.29345372460497</v>
      </c>
      <c r="O3" s="6">
        <v>35.826771653543304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2.75">
      <c r="A4" s="18">
        <f ca="1" t="shared" si="0"/>
        <v>3</v>
      </c>
      <c r="B4" s="8">
        <f>IF(AND(C3=C4,K3=K4),B3,IF(C4="M",COUNTA($C$2:C4)-COUNTIF($C$2:C4,"K"),COUNTA($C$2:C4)-COUNTIF($C$2:C4,"M")))</f>
        <v>3</v>
      </c>
      <c r="C4" s="14" t="s">
        <v>83</v>
      </c>
      <c r="D4" s="14">
        <f>IF(E4="","",IF(AND(E3=E4,K3=K4),D3,IF(E4="MW",COUNTIF($E$2:E4,"MW"),COUNTIF($E$2:E4,"KW"))))</f>
      </c>
      <c r="E4" s="17">
        <f t="shared" si="1"/>
      </c>
      <c r="F4" s="9" t="s">
        <v>96</v>
      </c>
      <c r="G4" s="9" t="s">
        <v>18</v>
      </c>
      <c r="H4" s="29">
        <v>1979</v>
      </c>
      <c r="I4" s="29" t="b">
        <f t="shared" si="2"/>
        <v>0</v>
      </c>
      <c r="J4" s="4">
        <f t="shared" si="3"/>
        <v>3</v>
      </c>
      <c r="K4" s="35">
        <f t="shared" si="4"/>
        <v>116.4890481796664</v>
      </c>
      <c r="L4" s="6">
        <v>41.3105413105413</v>
      </c>
      <c r="M4" s="6"/>
      <c r="N4" s="6">
        <v>38.720173535791766</v>
      </c>
      <c r="O4" s="6">
        <v>36.45833333333333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2.75">
      <c r="A5" s="18">
        <f ca="1" t="shared" si="0"/>
        <v>4</v>
      </c>
      <c r="B5" s="8">
        <f>IF(AND(C4=C5,K4=K5),B4,IF(C5="M",COUNTA($C$2:C5)-COUNTIF($C$2:C5,"K"),COUNTA($C$2:C5)-COUNTIF($C$2:C5,"M")))</f>
        <v>4</v>
      </c>
      <c r="C5" s="14" t="s">
        <v>83</v>
      </c>
      <c r="D5" s="14">
        <f>IF(E5="","",IF(AND(E4=E5,K4=K5),D4,IF(E5="MW",COUNTIF($E$2:E5,"MW"),COUNTIF($E$2:E5,"KW"))))</f>
      </c>
      <c r="E5" s="17">
        <f t="shared" si="1"/>
      </c>
      <c r="F5" s="9" t="s">
        <v>93</v>
      </c>
      <c r="G5" s="9" t="s">
        <v>23</v>
      </c>
      <c r="H5" s="29">
        <v>1978</v>
      </c>
      <c r="I5" s="29" t="b">
        <f t="shared" si="2"/>
        <v>0</v>
      </c>
      <c r="J5" s="4">
        <f t="shared" si="3"/>
        <v>3</v>
      </c>
      <c r="K5" s="35">
        <f t="shared" si="4"/>
        <v>114.37776528448148</v>
      </c>
      <c r="L5" s="6">
        <v>45.59748427672955</v>
      </c>
      <c r="M5" s="6"/>
      <c r="N5" s="6">
        <v>30.989583333333343</v>
      </c>
      <c r="O5" s="6">
        <v>37.7906976744186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4" ht="12.75">
      <c r="A6" s="18">
        <f ca="1" t="shared" si="0"/>
        <v>5</v>
      </c>
      <c r="B6" s="8">
        <f>IF(AND(C5=C6,K5=K6),B5,IF(C6="M",COUNTA($C$2:C6)-COUNTIF($C$2:C6,"K"),COUNTA($C$2:C6)-COUNTIF($C$2:C6,"M")))</f>
        <v>5</v>
      </c>
      <c r="C6" s="14" t="s">
        <v>83</v>
      </c>
      <c r="D6" s="14">
        <f>IF(E6="","",IF(AND(E5=E6,K5=K6),D5,IF(E6="MW",COUNTIF($E$2:E6,"MW"),COUNTIF($E$2:E6,"KW"))))</f>
      </c>
      <c r="E6" s="17">
        <f t="shared" si="1"/>
      </c>
      <c r="F6" s="9" t="s">
        <v>152</v>
      </c>
      <c r="G6" s="9" t="s">
        <v>26</v>
      </c>
      <c r="H6" s="29">
        <v>1983</v>
      </c>
      <c r="I6" s="29" t="b">
        <f t="shared" si="2"/>
        <v>0</v>
      </c>
      <c r="J6" s="4">
        <f t="shared" si="3"/>
        <v>2</v>
      </c>
      <c r="K6" s="35">
        <f t="shared" si="4"/>
        <v>99.67248908296943</v>
      </c>
      <c r="L6" s="6">
        <v>50</v>
      </c>
      <c r="M6" s="6"/>
      <c r="N6" s="6"/>
      <c r="O6" s="6">
        <v>49.672489082969435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/>
    </row>
    <row r="7" spans="1:43" ht="12.75">
      <c r="A7" s="18">
        <f ca="1" t="shared" si="0"/>
        <v>6</v>
      </c>
      <c r="B7" s="8">
        <f>IF(AND(C6=C7,K6=K7),B6,IF(C7="M",COUNTA($C$2:C7)-COUNTIF($C$2:C7,"K"),COUNTA($C$2:C7)-COUNTIF($C$2:C7,"M")))</f>
        <v>6</v>
      </c>
      <c r="C7" s="14" t="s">
        <v>83</v>
      </c>
      <c r="D7" s="14">
        <f>IF(E7="","",IF(AND(E6=E7,K6=K7),D6,IF(E7="MW",COUNTIF($E$2:E7,"MW"),COUNTIF($E$2:E7,"KW"))))</f>
      </c>
      <c r="E7" s="17">
        <f t="shared" si="1"/>
      </c>
      <c r="F7" s="9" t="s">
        <v>98</v>
      </c>
      <c r="G7" s="9" t="s">
        <v>18</v>
      </c>
      <c r="H7" s="29">
        <v>1981</v>
      </c>
      <c r="I7" s="29" t="b">
        <f t="shared" si="2"/>
        <v>0</v>
      </c>
      <c r="J7" s="4">
        <f t="shared" si="3"/>
        <v>2</v>
      </c>
      <c r="K7" s="35">
        <f t="shared" si="4"/>
        <v>85.00145778666334</v>
      </c>
      <c r="L7" s="6">
        <v>45.59748427672955</v>
      </c>
      <c r="M7" s="6"/>
      <c r="N7" s="6">
        <v>39.403973509933785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18">
        <f ca="1" t="shared" si="0"/>
        <v>7</v>
      </c>
      <c r="B8" s="8">
        <f>IF(AND(C7=C8,K7=K8),B7,IF(C8="M",COUNTA($C$2:C8)-COUNTIF($C$2:C8,"K"),COUNTA($C$2:C8)-COUNTIF($C$2:C8,"M")))</f>
        <v>7</v>
      </c>
      <c r="C8" s="14" t="s">
        <v>83</v>
      </c>
      <c r="D8" s="14">
        <f>IF(E8="","",IF(AND(E7=E8,K7=K8),D7,IF(E8="MW",COUNTIF($E$2:E8,"MW"),COUNTIF($E$2:E8,"KW"))))</f>
      </c>
      <c r="E8" s="17">
        <f t="shared" si="1"/>
      </c>
      <c r="F8" s="9" t="s">
        <v>79</v>
      </c>
      <c r="G8" s="9" t="s">
        <v>80</v>
      </c>
      <c r="H8" s="29">
        <v>1976</v>
      </c>
      <c r="I8" s="29" t="b">
        <f t="shared" si="2"/>
        <v>0</v>
      </c>
      <c r="J8" s="4">
        <f t="shared" si="3"/>
        <v>2</v>
      </c>
      <c r="K8" s="35">
        <f t="shared" si="4"/>
        <v>84.26182513139035</v>
      </c>
      <c r="L8" s="6">
        <v>45.03105590062111</v>
      </c>
      <c r="M8" s="6"/>
      <c r="N8" s="6">
        <v>39.23076923076924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18">
        <f ca="1" t="shared" si="0"/>
        <v>8</v>
      </c>
      <c r="B9" s="8">
        <f>IF(AND(C8=C9,K8=K9),B8,IF(C9="M",COUNTA($C$2:C9)-COUNTIF($C$2:C9,"K"),COUNTA($C$2:C9)-COUNTIF($C$2:C9,"M")))</f>
        <v>8</v>
      </c>
      <c r="C9" s="14" t="s">
        <v>83</v>
      </c>
      <c r="D9" s="14">
        <f>IF(E9="","",IF(AND(E8=E9,K8=K9),D8,IF(E9="MW",COUNTIF($E$2:E9,"MW"),COUNTIF($E$2:E9,"KW"))))</f>
      </c>
      <c r="E9" s="17">
        <f t="shared" si="1"/>
      </c>
      <c r="F9" s="9" t="s">
        <v>71</v>
      </c>
      <c r="G9" s="9" t="s">
        <v>10</v>
      </c>
      <c r="H9" s="29">
        <v>1989</v>
      </c>
      <c r="I9" s="29" t="b">
        <f t="shared" si="2"/>
        <v>0</v>
      </c>
      <c r="J9" s="4">
        <f t="shared" si="3"/>
        <v>2</v>
      </c>
      <c r="K9" s="35">
        <f t="shared" si="4"/>
        <v>79.58268469718853</v>
      </c>
      <c r="L9" s="6"/>
      <c r="M9" s="6">
        <v>35.72519083969466</v>
      </c>
      <c r="N9" s="6">
        <v>43.857493857493864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18">
        <f ca="1" t="shared" si="0"/>
        <v>9</v>
      </c>
      <c r="B10" s="8">
        <f>IF(AND(C9=C10,K9=K10),B9,IF(C10="M",COUNTA($C$2:C10)-COUNTIF($C$2:C10,"K"),COUNTA($C$2:C10)-COUNTIF($C$2:C10,"M")))</f>
        <v>1</v>
      </c>
      <c r="C10" s="14" t="s">
        <v>84</v>
      </c>
      <c r="D10" s="14">
        <f>IF(E10="","",IF(AND(E9=E10,K9=K10),D9,IF(E10="MW",COUNTIF($E$2:E10,"MW"),COUNTIF($E$2:E10,"KW"))))</f>
      </c>
      <c r="E10" s="17">
        <f t="shared" si="1"/>
      </c>
      <c r="F10" s="9" t="s">
        <v>177</v>
      </c>
      <c r="G10" s="9" t="s">
        <v>60</v>
      </c>
      <c r="H10" s="29">
        <v>1982</v>
      </c>
      <c r="I10" s="29" t="b">
        <f t="shared" si="2"/>
        <v>0</v>
      </c>
      <c r="J10" s="4">
        <f t="shared" si="3"/>
        <v>3</v>
      </c>
      <c r="K10" s="35">
        <f t="shared" si="4"/>
        <v>73.86593865758034</v>
      </c>
      <c r="L10" s="6">
        <v>26.173285198555952</v>
      </c>
      <c r="M10" s="6"/>
      <c r="N10" s="6">
        <v>23.89558232931728</v>
      </c>
      <c r="O10" s="6">
        <v>23.797071129707113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18">
        <f ca="1" t="shared" si="0"/>
        <v>10</v>
      </c>
      <c r="B11" s="8">
        <f>IF(AND(C10=C11,K10=K11),B10,IF(C11="M",COUNTA($C$2:C11)-COUNTIF($C$2:C11,"K"),COUNTA($C$2:C11)-COUNTIF($C$2:C11,"M")))</f>
        <v>2</v>
      </c>
      <c r="C11" s="14" t="s">
        <v>84</v>
      </c>
      <c r="D11" s="14">
        <f>IF(E11="","",IF(AND(E10=E11,K10=K11),D10,IF(E11="MW",COUNTIF($E$2:E11,"MW"),COUNTIF($E$2:E11,"KW"))))</f>
      </c>
      <c r="E11" s="17">
        <f t="shared" si="1"/>
      </c>
      <c r="F11" s="9" t="s">
        <v>174</v>
      </c>
      <c r="G11" s="9" t="s">
        <v>110</v>
      </c>
      <c r="H11" s="29">
        <v>1983</v>
      </c>
      <c r="I11" s="29" t="b">
        <f t="shared" si="2"/>
        <v>0</v>
      </c>
      <c r="J11" s="4">
        <f t="shared" si="3"/>
        <v>3</v>
      </c>
      <c r="K11" s="35">
        <f t="shared" si="4"/>
        <v>73.29266664812704</v>
      </c>
      <c r="L11" s="6"/>
      <c r="M11" s="6">
        <v>25.07142857142857</v>
      </c>
      <c r="N11" s="6">
        <v>23.863636363636367</v>
      </c>
      <c r="O11" s="6">
        <v>24.357601713062095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2.75">
      <c r="A12" s="18">
        <f ca="1" t="shared" si="0"/>
        <v>11</v>
      </c>
      <c r="B12" s="8">
        <f>IF(AND(C11=C12,K11=K12),B11,IF(C12="M",COUNTA($C$2:C12)-COUNTIF($C$2:C12,"K"),COUNTA($C$2:C12)-COUNTIF($C$2:C12,"M")))</f>
        <v>9</v>
      </c>
      <c r="C12" s="14" t="s">
        <v>83</v>
      </c>
      <c r="D12" s="14">
        <f>IF(E12="","",IF(AND(E11=E12,K11=K12),D11,IF(E12="MW",COUNTIF($E$2:E12,"MW"),COUNTIF($E$2:E12,"KW"))))</f>
        <v>1</v>
      </c>
      <c r="E12" s="17" t="str">
        <f t="shared" si="1"/>
        <v>MW</v>
      </c>
      <c r="F12" s="9" t="s">
        <v>163</v>
      </c>
      <c r="G12" s="9" t="s">
        <v>61</v>
      </c>
      <c r="H12" s="29" t="s">
        <v>164</v>
      </c>
      <c r="I12" s="29" t="b">
        <f t="shared" si="2"/>
        <v>0</v>
      </c>
      <c r="J12" s="4">
        <f t="shared" si="3"/>
        <v>2</v>
      </c>
      <c r="K12" s="35">
        <f t="shared" si="4"/>
        <v>71.27077105179296</v>
      </c>
      <c r="L12" s="6"/>
      <c r="M12" s="6">
        <v>34.16058394160584</v>
      </c>
      <c r="N12" s="6">
        <v>37.11018711018712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2.75">
      <c r="A13" s="18">
        <f ca="1" t="shared" si="0"/>
        <v>12</v>
      </c>
      <c r="B13" s="8">
        <f>IF(AND(C12=C13,K12=K13),B12,IF(C13="M",COUNTA($C$2:C13)-COUNTIF($C$2:C13,"K"),COUNTA($C$2:C13)-COUNTIF($C$2:C13,"M")))</f>
        <v>10</v>
      </c>
      <c r="C13" s="14" t="s">
        <v>83</v>
      </c>
      <c r="D13" s="14">
        <f>IF(E13="","",IF(AND(E12=E13,K12=K13),D12,IF(E13="MW",COUNTIF($E$2:E13,"MW"),COUNTIF($E$2:E13,"KW"))))</f>
        <v>2</v>
      </c>
      <c r="E13" s="17" t="str">
        <f t="shared" si="1"/>
        <v>MW</v>
      </c>
      <c r="F13" s="9" t="s">
        <v>155</v>
      </c>
      <c r="G13" s="9" t="s">
        <v>35</v>
      </c>
      <c r="H13" s="29" t="s">
        <v>125</v>
      </c>
      <c r="I13" s="29" t="b">
        <f t="shared" si="2"/>
        <v>0</v>
      </c>
      <c r="J13" s="4">
        <f t="shared" si="3"/>
        <v>2</v>
      </c>
      <c r="K13" s="35">
        <f t="shared" si="4"/>
        <v>62.82396506699773</v>
      </c>
      <c r="L13" s="6"/>
      <c r="M13" s="6">
        <v>28.249496981891344</v>
      </c>
      <c r="N13" s="6"/>
      <c r="O13" s="6">
        <v>34.57446808510638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4" ht="12.75">
      <c r="A14" s="18">
        <f ca="1" t="shared" si="0"/>
        <v>13</v>
      </c>
      <c r="B14" s="8">
        <f>IF(AND(C13=C14,K13=K14),B13,IF(C14="M",COUNTA($C$2:C14)-COUNTIF($C$2:C14,"K"),COUNTA($C$2:C14)-COUNTIF($C$2:C14,"M")))</f>
        <v>11</v>
      </c>
      <c r="C14" s="14" t="s">
        <v>83</v>
      </c>
      <c r="D14" s="14">
        <f>IF(E14="","",IF(AND(E13=E14,K13=K14),D13,IF(E14="MW",COUNTIF($E$2:E14,"MW"),COUNTIF($E$2:E14,"KW"))))</f>
      </c>
      <c r="E14" s="17">
        <f t="shared" si="1"/>
      </c>
      <c r="F14" s="9" t="s">
        <v>108</v>
      </c>
      <c r="G14" s="9" t="s">
        <v>41</v>
      </c>
      <c r="H14" s="29">
        <v>1982</v>
      </c>
      <c r="I14" s="29" t="b">
        <f t="shared" si="2"/>
        <v>0</v>
      </c>
      <c r="J14" s="4">
        <f t="shared" si="3"/>
        <v>2</v>
      </c>
      <c r="K14" s="35">
        <f t="shared" si="4"/>
        <v>60.686391396384344</v>
      </c>
      <c r="L14" s="6">
        <v>25.754884547069267</v>
      </c>
      <c r="M14" s="6"/>
      <c r="N14" s="6">
        <v>34.93150684931508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/>
    </row>
    <row r="15" spans="1:43" ht="12.75">
      <c r="A15" s="18">
        <f ca="1" t="shared" si="0"/>
        <v>14</v>
      </c>
      <c r="B15" s="8">
        <f>IF(AND(C14=C15,K14=K15),B14,IF(C15="M",COUNTA($C$2:C15)-COUNTIF($C$2:C15,"K"),COUNTA($C$2:C15)-COUNTIF($C$2:C15,"M")))</f>
        <v>12</v>
      </c>
      <c r="C15" s="14" t="s">
        <v>83</v>
      </c>
      <c r="D15" s="14">
        <f>IF(E15="","",IF(AND(E14=E15,K14=K15),D14,IF(E15="MW",COUNTIF($E$2:E15,"MW"),COUNTIF($E$2:E15,"KW"))))</f>
      </c>
      <c r="E15" s="17">
        <f t="shared" si="1"/>
      </c>
      <c r="F15" s="9" t="s">
        <v>120</v>
      </c>
      <c r="G15" s="9" t="s">
        <v>9</v>
      </c>
      <c r="H15" s="29">
        <v>1989</v>
      </c>
      <c r="I15" s="29" t="b">
        <f t="shared" si="2"/>
        <v>0</v>
      </c>
      <c r="J15" s="4">
        <f t="shared" si="3"/>
        <v>2</v>
      </c>
      <c r="K15" s="35">
        <f t="shared" si="4"/>
        <v>60.26009715475364</v>
      </c>
      <c r="L15" s="6"/>
      <c r="M15" s="6">
        <v>25.527272727272727</v>
      </c>
      <c r="N15" s="6"/>
      <c r="O15" s="6">
        <v>34.732824427480914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2.75">
      <c r="A16" s="18">
        <f ca="1" t="shared" si="0"/>
        <v>15</v>
      </c>
      <c r="B16" s="8">
        <f>IF(AND(C15=C16,K15=K16),B15,IF(C16="M",COUNTA($C$2:C16)-COUNTIF($C$2:C16,"K"),COUNTA($C$2:C16)-COUNTIF($C$2:C16,"M")))</f>
        <v>13</v>
      </c>
      <c r="C16" s="14" t="s">
        <v>83</v>
      </c>
      <c r="D16" s="14">
        <f>IF(E16="","",IF(AND(E15=E16,K15=K16),D15,IF(E16="MW",COUNTIF($E$2:E16,"MW"),COUNTIF($E$2:E16,"KW"))))</f>
      </c>
      <c r="E16" s="17">
        <f t="shared" si="1"/>
      </c>
      <c r="F16" s="9" t="s">
        <v>289</v>
      </c>
      <c r="G16" s="9" t="s">
        <v>41</v>
      </c>
      <c r="H16" s="29">
        <v>1982</v>
      </c>
      <c r="I16" s="29" t="b">
        <f t="shared" si="2"/>
        <v>0</v>
      </c>
      <c r="J16" s="4">
        <f t="shared" si="3"/>
        <v>2</v>
      </c>
      <c r="K16" s="35">
        <f t="shared" si="4"/>
        <v>59.59950734732014</v>
      </c>
      <c r="L16" s="6"/>
      <c r="M16" s="6">
        <v>28.770491803278688</v>
      </c>
      <c r="N16" s="6">
        <v>30.829015544041457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4" ht="12.75">
      <c r="A17" s="18">
        <f ca="1" t="shared" si="0"/>
        <v>16</v>
      </c>
      <c r="B17" s="8">
        <f>IF(AND(C16=C17,K16=K17),B16,IF(C17="M",COUNTA($C$2:C17)-COUNTIF($C$2:C17,"K"),COUNTA($C$2:C17)-COUNTIF($C$2:C17,"M")))</f>
        <v>14</v>
      </c>
      <c r="C17" s="14" t="s">
        <v>83</v>
      </c>
      <c r="D17" s="14">
        <f>IF(E17="","",IF(AND(E16=E17,K16=K17),D16,IF(E17="MW",COUNTIF($E$2:E17,"MW"),COUNTIF($E$2:E17,"KW"))))</f>
      </c>
      <c r="E17" s="17">
        <f t="shared" si="1"/>
      </c>
      <c r="F17" s="9" t="s">
        <v>169</v>
      </c>
      <c r="G17" s="9" t="s">
        <v>92</v>
      </c>
      <c r="H17" s="29">
        <v>1990</v>
      </c>
      <c r="I17" s="29" t="b">
        <f t="shared" si="2"/>
        <v>0</v>
      </c>
      <c r="J17" s="4">
        <f t="shared" si="3"/>
        <v>2</v>
      </c>
      <c r="K17" s="35">
        <f t="shared" si="4"/>
        <v>59.540671985759246</v>
      </c>
      <c r="L17" s="6"/>
      <c r="M17" s="6">
        <v>28.711656441717786</v>
      </c>
      <c r="N17" s="6">
        <v>30.829015544041457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/>
    </row>
    <row r="18" spans="1:43" ht="12.75">
      <c r="A18" s="18">
        <f ca="1" t="shared" si="0"/>
        <v>17</v>
      </c>
      <c r="B18" s="8">
        <f>IF(AND(C17=C18,K17=K18),B17,IF(C18="M",COUNTA($C$2:C18)-COUNTIF($C$2:C18,"K"),COUNTA($C$2:C18)-COUNTIF($C$2:C18,"M")))</f>
        <v>3</v>
      </c>
      <c r="C18" s="14" t="s">
        <v>84</v>
      </c>
      <c r="D18" s="14">
        <f>IF(E18="","",IF(AND(E17=E18,K17=K18),D17,IF(E18="MW",COUNTIF($E$2:E18,"MW"),COUNTIF($E$2:E18,"KW"))))</f>
      </c>
      <c r="E18" s="17">
        <f t="shared" si="1"/>
      </c>
      <c r="F18" s="9" t="s">
        <v>182</v>
      </c>
      <c r="G18" s="9" t="s">
        <v>179</v>
      </c>
      <c r="H18" s="29">
        <v>1987</v>
      </c>
      <c r="I18" s="29" t="b">
        <f t="shared" si="2"/>
        <v>0</v>
      </c>
      <c r="J18" s="4">
        <f t="shared" si="3"/>
        <v>2</v>
      </c>
      <c r="K18" s="35">
        <f t="shared" si="4"/>
        <v>58.59413319238901</v>
      </c>
      <c r="L18" s="6"/>
      <c r="M18" s="6">
        <v>25.527272727272727</v>
      </c>
      <c r="N18" s="6"/>
      <c r="O18" s="6">
        <v>33.06686046511628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s="18">
        <f ca="1" t="shared" si="0"/>
        <v>17</v>
      </c>
      <c r="B19" s="8">
        <f>IF(AND(C18=C19,K18=K19),B18,IF(C19="M",COUNTA($C$2:C19)-COUNTIF($C$2:C19,"K"),COUNTA($C$2:C19)-COUNTIF($C$2:C19,"M")))</f>
        <v>15</v>
      </c>
      <c r="C19" s="14" t="s">
        <v>83</v>
      </c>
      <c r="D19" s="14">
        <f>IF(E19="","",IF(AND(E18=E19,K18=K19),D18,IF(E19="MW",COUNTIF($E$2:E19,"MW"),COUNTIF($E$2:E19,"KW"))))</f>
      </c>
      <c r="E19" s="17">
        <f t="shared" si="1"/>
      </c>
      <c r="F19" s="9" t="s">
        <v>144</v>
      </c>
      <c r="G19" s="9" t="s">
        <v>18</v>
      </c>
      <c r="H19" s="29">
        <v>1982</v>
      </c>
      <c r="I19" s="29" t="b">
        <f t="shared" si="2"/>
        <v>0</v>
      </c>
      <c r="J19" s="4">
        <f t="shared" si="3"/>
        <v>2</v>
      </c>
      <c r="K19" s="35">
        <f t="shared" si="4"/>
        <v>58.59413319238901</v>
      </c>
      <c r="L19" s="6"/>
      <c r="M19" s="6">
        <v>25.527272727272727</v>
      </c>
      <c r="N19" s="6"/>
      <c r="O19" s="6">
        <v>33.06686046511628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4" ht="12.75">
      <c r="A20" s="18">
        <f ca="1" t="shared" si="0"/>
        <v>19</v>
      </c>
      <c r="B20" s="8">
        <f>IF(AND(C19=C20,K19=K20),B19,IF(C20="M",COUNTA($C$2:C20)-COUNTIF($C$2:C20,"K"),COUNTA($C$2:C20)-COUNTIF($C$2:C20,"M")))</f>
        <v>4</v>
      </c>
      <c r="C20" s="14" t="s">
        <v>84</v>
      </c>
      <c r="D20" s="14">
        <f>IF(E20="","",IF(AND(E19=E20,K19=K20),D19,IF(E20="MW",COUNTIF($E$2:E20,"MW"),COUNTIF($E$2:E20,"KW"))))</f>
      </c>
      <c r="E20" s="17">
        <f t="shared" si="1"/>
      </c>
      <c r="F20" s="9" t="s">
        <v>293</v>
      </c>
      <c r="G20" s="9" t="s">
        <v>156</v>
      </c>
      <c r="H20" s="29">
        <v>1978</v>
      </c>
      <c r="I20" s="29" t="b">
        <f t="shared" si="2"/>
        <v>0</v>
      </c>
      <c r="J20" s="4">
        <f t="shared" si="3"/>
        <v>2</v>
      </c>
      <c r="K20" s="35">
        <f t="shared" si="4"/>
        <v>56.5923527018993</v>
      </c>
      <c r="L20" s="6">
        <v>30.398322851153033</v>
      </c>
      <c r="M20" s="6">
        <v>26.19402985074627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/>
    </row>
    <row r="21" spans="1:43" ht="12.75">
      <c r="A21" s="18">
        <f ca="1" t="shared" si="0"/>
        <v>20</v>
      </c>
      <c r="B21" s="8">
        <f>IF(AND(C20=C21,K20=K21),B20,IF(C21="M",COUNTA($C$2:C21)-COUNTIF($C$2:C21,"K"),COUNTA($C$2:C21)-COUNTIF($C$2:C21,"M")))</f>
        <v>16</v>
      </c>
      <c r="C21" s="14" t="s">
        <v>83</v>
      </c>
      <c r="D21" s="14">
        <f>IF(E21="","",IF(AND(E20=E21,K20=K21),D20,IF(E21="MW",COUNTIF($E$2:E21,"MW"),COUNTIF($E$2:E21,"KW"))))</f>
      </c>
      <c r="E21" s="17">
        <f t="shared" si="1"/>
      </c>
      <c r="F21" s="9" t="s">
        <v>228</v>
      </c>
      <c r="G21" s="9" t="s">
        <v>38</v>
      </c>
      <c r="H21" s="9">
        <v>1976</v>
      </c>
      <c r="I21" s="29" t="b">
        <f t="shared" si="2"/>
        <v>0</v>
      </c>
      <c r="J21" s="4">
        <f t="shared" si="3"/>
        <v>2</v>
      </c>
      <c r="K21" s="35">
        <f t="shared" si="4"/>
        <v>52.61517085081411</v>
      </c>
      <c r="L21" s="6">
        <v>28.656126482213427</v>
      </c>
      <c r="M21" s="6">
        <v>23.95904436860068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2.75">
      <c r="A22" s="18">
        <f ca="1" t="shared" si="0"/>
        <v>21</v>
      </c>
      <c r="B22" s="8">
        <f>IF(AND(C21=C22,K21=K22),B21,IF(C22="M",COUNTA($C$2:C22)-COUNTIF($C$2:C22,"K"),COUNTA($C$2:C22)-COUNTIF($C$2:C22,"M")))</f>
        <v>17</v>
      </c>
      <c r="C22" s="14" t="s">
        <v>83</v>
      </c>
      <c r="D22" s="14">
        <f>IF(E22="","",IF(AND(E21=E22,K21=K22),D21,IF(E22="MW",COUNTIF($E$2:E22,"MW"),COUNTIF($E$2:E22,"KW"))))</f>
        <v>3</v>
      </c>
      <c r="E22" s="17" t="str">
        <f t="shared" si="1"/>
        <v>MW</v>
      </c>
      <c r="F22" s="9" t="s">
        <v>102</v>
      </c>
      <c r="G22" s="9" t="s">
        <v>58</v>
      </c>
      <c r="H22" s="29">
        <v>1955</v>
      </c>
      <c r="I22" s="29" t="b">
        <f t="shared" si="2"/>
        <v>0</v>
      </c>
      <c r="J22" s="4">
        <f t="shared" si="3"/>
        <v>2</v>
      </c>
      <c r="K22" s="35">
        <f t="shared" si="4"/>
        <v>51.17060434857044</v>
      </c>
      <c r="L22" s="6">
        <v>27.306967984934076</v>
      </c>
      <c r="M22" s="6"/>
      <c r="N22" s="6">
        <v>23.863636363636367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2.75">
      <c r="A23" s="18">
        <f ca="1" t="shared" si="0"/>
        <v>22</v>
      </c>
      <c r="B23" s="8">
        <f>IF(AND(C22=C23,K22=K23),B22,IF(C23="M",COUNTA($C$2:C23)-COUNTIF($C$2:C23,"K"),COUNTA($C$2:C23)-COUNTIF($C$2:C23,"M")))</f>
        <v>18</v>
      </c>
      <c r="C23" s="14" t="s">
        <v>83</v>
      </c>
      <c r="D23" s="14">
        <f>IF(E23="","",IF(AND(E22=E23,K22=K23),D22,IF(E23="MW",COUNTIF($E$2:E23,"MW"),COUNTIF($E$2:E23,"KW"))))</f>
      </c>
      <c r="E23" s="17">
        <f t="shared" si="1"/>
      </c>
      <c r="F23" s="9" t="s">
        <v>121</v>
      </c>
      <c r="G23" s="9" t="s">
        <v>122</v>
      </c>
      <c r="H23" s="29">
        <v>1966</v>
      </c>
      <c r="I23" s="29" t="b">
        <f t="shared" si="2"/>
        <v>0</v>
      </c>
      <c r="J23" s="4">
        <f t="shared" si="3"/>
        <v>2</v>
      </c>
      <c r="K23" s="35">
        <f t="shared" si="4"/>
        <v>50.74348059061681</v>
      </c>
      <c r="L23" s="6">
        <v>26.654411764705877</v>
      </c>
      <c r="M23" s="6"/>
      <c r="N23" s="6">
        <v>24.08906882591094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2.75">
      <c r="A24" s="18">
        <f ca="1" t="shared" si="0"/>
        <v>23</v>
      </c>
      <c r="B24" s="8">
        <f>IF(AND(C23=C24,K23=K24),B23,IF(C24="M",COUNTA($C$2:C24)-COUNTIF($C$2:C24,"K"),COUNTA($C$2:C24)-COUNTIF($C$2:C24,"M")))</f>
        <v>19</v>
      </c>
      <c r="C24" s="14" t="s">
        <v>83</v>
      </c>
      <c r="D24" s="14">
        <f>IF(E24="","",IF(AND(E23=E24,K23=K24),D23,IF(E24="MW",COUNTIF($E$2:E24,"MW"),COUNTIF($E$2:E24,"KW"))))</f>
      </c>
      <c r="E24" s="17">
        <f t="shared" si="1"/>
      </c>
      <c r="F24" s="9" t="s">
        <v>47</v>
      </c>
      <c r="G24" s="9" t="s">
        <v>19</v>
      </c>
      <c r="H24" s="29">
        <v>1984</v>
      </c>
      <c r="I24" s="29" t="b">
        <f t="shared" si="2"/>
        <v>0</v>
      </c>
      <c r="J24" s="4">
        <f t="shared" si="3"/>
        <v>1</v>
      </c>
      <c r="K24" s="35">
        <f t="shared" si="4"/>
        <v>50</v>
      </c>
      <c r="L24" s="6"/>
      <c r="M24" s="6"/>
      <c r="N24" s="6"/>
      <c r="O24" s="6">
        <v>50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2.75">
      <c r="A25" s="18">
        <f ca="1" t="shared" si="0"/>
        <v>23</v>
      </c>
      <c r="B25" s="8">
        <f>IF(AND(C24=C25,K24=K25),B24,IF(C25="M",COUNTA($C$2:C25)-COUNTIF($C$2:C25,"K"),COUNTA($C$2:C25)-COUNTIF($C$2:C25,"M")))</f>
        <v>19</v>
      </c>
      <c r="C25" s="14" t="s">
        <v>83</v>
      </c>
      <c r="D25" s="14">
        <f>IF(E25="","",IF(AND(E24=E25,K24=K25),D24,IF(E25="MW",COUNTIF($E$2:E25,"MW"),COUNTIF($E$2:E25,"KW"))))</f>
      </c>
      <c r="E25" s="17">
        <f t="shared" si="1"/>
      </c>
      <c r="F25" s="9" t="s">
        <v>320</v>
      </c>
      <c r="G25" s="9" t="s">
        <v>31</v>
      </c>
      <c r="H25" s="29">
        <v>1973</v>
      </c>
      <c r="I25" s="29" t="b">
        <f t="shared" si="2"/>
        <v>0</v>
      </c>
      <c r="J25" s="4">
        <f t="shared" si="3"/>
        <v>1</v>
      </c>
      <c r="K25" s="35">
        <f t="shared" si="4"/>
        <v>50</v>
      </c>
      <c r="L25" s="6"/>
      <c r="M25" s="6"/>
      <c r="N25" s="6">
        <v>50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2.75">
      <c r="A26" s="18">
        <f ca="1" t="shared" si="0"/>
        <v>25</v>
      </c>
      <c r="B26" s="8">
        <f>IF(AND(C25=C26,K25=K26),B25,IF(C26="M",COUNTA($C$2:C26)-COUNTIF($C$2:C26,"K"),COUNTA($C$2:C26)-COUNTIF($C$2:C26,"M")))</f>
        <v>21</v>
      </c>
      <c r="C26" s="14" t="s">
        <v>83</v>
      </c>
      <c r="D26" s="14">
        <f>IF(E26="","",IF(AND(E25=E26,K25=K26),D25,IF(E26="MW",COUNTIF($E$2:E26,"MW"),COUNTIF($E$2:E26,"KW"))))</f>
        <v>4</v>
      </c>
      <c r="E26" s="17" t="str">
        <f t="shared" si="1"/>
        <v>MW</v>
      </c>
      <c r="F26" s="9" t="s">
        <v>115</v>
      </c>
      <c r="G26" s="9" t="s">
        <v>16</v>
      </c>
      <c r="H26" s="29">
        <v>1955</v>
      </c>
      <c r="I26" s="29" t="b">
        <f t="shared" si="2"/>
        <v>0</v>
      </c>
      <c r="J26" s="4">
        <f t="shared" si="3"/>
        <v>2</v>
      </c>
      <c r="K26" s="35">
        <f t="shared" si="4"/>
        <v>49.429030284490665</v>
      </c>
      <c r="L26" s="6"/>
      <c r="M26" s="6">
        <v>25.07142857142857</v>
      </c>
      <c r="N26" s="6"/>
      <c r="O26" s="6">
        <v>24.357601713062095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>
      <c r="A27" s="18">
        <f ca="1" t="shared" si="0"/>
        <v>26</v>
      </c>
      <c r="B27" s="8">
        <f>IF(AND(C26=C27,K26=K27),B26,IF(C27="M",COUNTA($C$2:C27)-COUNTIF($C$2:C27,"K"),COUNTA($C$2:C27)-COUNTIF($C$2:C27,"M")))</f>
        <v>22</v>
      </c>
      <c r="C27" s="14" t="s">
        <v>83</v>
      </c>
      <c r="D27" s="14">
        <f>IF(E27="","",IF(AND(E26=E27,K26=K27),D26,IF(E27="MW",COUNTIF($E$2:E27,"MW"),COUNTIF($E$2:E27,"KW"))))</f>
      </c>
      <c r="E27" s="17">
        <f t="shared" si="1"/>
      </c>
      <c r="F27" s="9" t="s">
        <v>95</v>
      </c>
      <c r="G27" s="9" t="s">
        <v>23</v>
      </c>
      <c r="H27" s="29">
        <v>1986</v>
      </c>
      <c r="I27" s="29" t="b">
        <f t="shared" si="2"/>
        <v>0</v>
      </c>
      <c r="J27" s="4">
        <f t="shared" si="3"/>
        <v>1</v>
      </c>
      <c r="K27" s="35">
        <f t="shared" si="4"/>
        <v>46.17834394904458</v>
      </c>
      <c r="L27" s="6">
        <v>46.17834394904458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2.75">
      <c r="A28" s="18">
        <f ca="1" t="shared" si="0"/>
        <v>27</v>
      </c>
      <c r="B28" s="8">
        <f>IF(AND(C27=C28,K27=K28),B27,IF(C28="M",COUNTA($C$2:C28)-COUNTIF($C$2:C28,"K"),COUNTA($C$2:C28)-COUNTIF($C$2:C28,"M")))</f>
        <v>23</v>
      </c>
      <c r="C28" s="14" t="s">
        <v>83</v>
      </c>
      <c r="D28" s="14">
        <f>IF(E28="","",IF(AND(E27=E28,K27=K28),D27,IF(E28="MW",COUNTIF($E$2:E28,"MW"),COUNTIF($E$2:E28,"KW"))))</f>
      </c>
      <c r="E28" s="17">
        <f t="shared" si="1"/>
      </c>
      <c r="F28" s="9" t="s">
        <v>322</v>
      </c>
      <c r="G28" s="9" t="s">
        <v>31</v>
      </c>
      <c r="H28" s="29">
        <v>1972</v>
      </c>
      <c r="I28" s="29" t="b">
        <f t="shared" si="2"/>
        <v>0</v>
      </c>
      <c r="J28" s="4">
        <f t="shared" si="3"/>
        <v>1</v>
      </c>
      <c r="K28" s="35">
        <f t="shared" si="4"/>
        <v>45.075757575757585</v>
      </c>
      <c r="L28" s="6"/>
      <c r="M28" s="6"/>
      <c r="N28" s="6">
        <v>45.075757575757585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2.75">
      <c r="A29" s="18">
        <f ca="1" t="shared" si="0"/>
        <v>27</v>
      </c>
      <c r="B29" s="8">
        <f>IF(AND(C28=C29,K28=K29),B28,IF(C29="M",COUNTA($C$2:C29)-COUNTIF($C$2:C29,"K"),COUNTA($C$2:C29)-COUNTIF($C$2:C29,"M")))</f>
        <v>23</v>
      </c>
      <c r="C29" s="14" t="s">
        <v>83</v>
      </c>
      <c r="D29" s="14">
        <f>IF(E29="","",IF(AND(E28=E29,K28=K29),D28,IF(E29="MW",COUNTIF($E$2:E29,"MW"),COUNTIF($E$2:E29,"KW"))))</f>
      </c>
      <c r="E29" s="17">
        <f t="shared" si="1"/>
      </c>
      <c r="F29" s="9" t="s">
        <v>323</v>
      </c>
      <c r="G29" s="9" t="s">
        <v>324</v>
      </c>
      <c r="H29" s="29">
        <v>1968</v>
      </c>
      <c r="I29" s="29" t="b">
        <f t="shared" si="2"/>
        <v>0</v>
      </c>
      <c r="J29" s="4">
        <f t="shared" si="3"/>
        <v>1</v>
      </c>
      <c r="K29" s="35">
        <f t="shared" si="4"/>
        <v>45.075757575757585</v>
      </c>
      <c r="L29" s="6"/>
      <c r="M29" s="6"/>
      <c r="N29" s="6">
        <v>45.075757575757585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2.75">
      <c r="A30" s="18">
        <f ca="1" t="shared" si="0"/>
        <v>27</v>
      </c>
      <c r="B30" s="8">
        <f>IF(AND(C29=C30,K29=K30),B29,IF(C30="M",COUNTA($C$2:C30)-COUNTIF($C$2:C30,"K"),COUNTA($C$2:C30)-COUNTIF($C$2:C30,"M")))</f>
        <v>23</v>
      </c>
      <c r="C30" s="14" t="s">
        <v>83</v>
      </c>
      <c r="D30" s="14">
        <f>IF(E30="","",IF(AND(E29=E30,K29=K30),D29,IF(E30="MW",COUNTIF($E$2:E30,"MW"),COUNTIF($E$2:E30,"KW"))))</f>
        <v>5</v>
      </c>
      <c r="E30" s="17" t="str">
        <f t="shared" si="1"/>
        <v>MW</v>
      </c>
      <c r="F30" s="9" t="s">
        <v>321</v>
      </c>
      <c r="G30" s="9" t="s">
        <v>109</v>
      </c>
      <c r="H30" s="29">
        <v>1963</v>
      </c>
      <c r="I30" s="29" t="b">
        <f t="shared" si="2"/>
        <v>0</v>
      </c>
      <c r="J30" s="4">
        <f t="shared" si="3"/>
        <v>1</v>
      </c>
      <c r="K30" s="35">
        <f t="shared" si="4"/>
        <v>45.075757575757585</v>
      </c>
      <c r="L30" s="6"/>
      <c r="M30" s="6"/>
      <c r="N30" s="6">
        <v>45.075757575757585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2.75">
      <c r="A31" s="18">
        <f ca="1" t="shared" si="0"/>
        <v>30</v>
      </c>
      <c r="B31" s="8">
        <f>IF(AND(C30=C31,K30=K31),B30,IF(C31="M",COUNTA($C$2:C31)-COUNTIF($C$2:C31,"K"),COUNTA($C$2:C31)-COUNTIF($C$2:C31,"M")))</f>
        <v>26</v>
      </c>
      <c r="C31" s="14" t="s">
        <v>83</v>
      </c>
      <c r="D31" s="14">
        <f>IF(E31="","",IF(AND(E30=E31,K30=K31),D30,IF(E31="MW",COUNTIF($E$2:E31,"MW"),COUNTIF($E$2:E31,"KW"))))</f>
      </c>
      <c r="E31" s="17">
        <f t="shared" si="1"/>
      </c>
      <c r="F31" s="9" t="s">
        <v>285</v>
      </c>
      <c r="G31" s="9" t="s">
        <v>27</v>
      </c>
      <c r="H31" s="9"/>
      <c r="I31" s="29" t="b">
        <f t="shared" si="2"/>
        <v>0</v>
      </c>
      <c r="J31" s="4">
        <f t="shared" si="3"/>
        <v>1</v>
      </c>
      <c r="K31" s="35">
        <f t="shared" si="4"/>
        <v>45</v>
      </c>
      <c r="L31" s="6"/>
      <c r="M31" s="6">
        <v>45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>
      <c r="A32" s="18">
        <f ca="1" t="shared" si="0"/>
        <v>31</v>
      </c>
      <c r="B32" s="8">
        <f>IF(AND(C31=C32,K31=K32),B31,IF(C32="M",COUNTA($C$2:C32)-COUNTIF($C$2:C32,"K"),COUNTA($C$2:C32)-COUNTIF($C$2:C32,"M")))</f>
        <v>27</v>
      </c>
      <c r="C32" s="14" t="s">
        <v>83</v>
      </c>
      <c r="D32" s="14">
        <f>IF(E32="","",IF(AND(E31=E32,K31=K32),D31,IF(E32="MW",COUNTIF($E$2:E32,"MW"),COUNTIF($E$2:E32,"KW"))))</f>
      </c>
      <c r="E32" s="17">
        <f t="shared" si="1"/>
      </c>
      <c r="F32" s="9" t="s">
        <v>118</v>
      </c>
      <c r="G32" s="9" t="s">
        <v>14</v>
      </c>
      <c r="H32" s="29">
        <v>1967</v>
      </c>
      <c r="I32" s="29" t="b">
        <f t="shared" si="2"/>
        <v>0</v>
      </c>
      <c r="J32" s="4">
        <f t="shared" si="3"/>
        <v>2</v>
      </c>
      <c r="K32" s="35">
        <f t="shared" si="4"/>
        <v>44.60417736012951</v>
      </c>
      <c r="L32" s="6"/>
      <c r="M32" s="6">
        <v>17.18482252141983</v>
      </c>
      <c r="N32" s="6">
        <v>27.41935483870968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12.75">
      <c r="A33" s="18">
        <f ca="1" t="shared" si="0"/>
        <v>32</v>
      </c>
      <c r="B33" s="8">
        <f>IF(AND(C32=C33,K32=K33),B32,IF(C33="M",COUNTA($C$2:C33)-COUNTIF($C$2:C33,"K"),COUNTA($C$2:C33)-COUNTIF($C$2:C33,"M")))</f>
        <v>28</v>
      </c>
      <c r="C33" s="14" t="s">
        <v>83</v>
      </c>
      <c r="D33" s="14">
        <f>IF(E33="","",IF(AND(E32=E33,K32=K33),D32,IF(E33="MW",COUNTIF($E$2:E33,"MW"),COUNTIF($E$2:E33,"KW"))))</f>
      </c>
      <c r="E33" s="17">
        <f t="shared" si="1"/>
      </c>
      <c r="F33" s="9" t="s">
        <v>325</v>
      </c>
      <c r="G33" s="9" t="s">
        <v>23</v>
      </c>
      <c r="H33" s="29">
        <v>1978</v>
      </c>
      <c r="I33" s="29" t="b">
        <f t="shared" si="2"/>
        <v>0</v>
      </c>
      <c r="J33" s="4">
        <f t="shared" si="3"/>
        <v>1</v>
      </c>
      <c r="K33" s="35">
        <f t="shared" si="4"/>
        <v>44.18316831683169</v>
      </c>
      <c r="L33" s="6"/>
      <c r="M33" s="6"/>
      <c r="N33" s="6">
        <v>44.18316831683169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2.75">
      <c r="A34" s="18">
        <f ca="1" t="shared" si="0"/>
        <v>33</v>
      </c>
      <c r="B34" s="8">
        <f>IF(AND(C33=C34,K33=K34),B33,IF(C34="M",COUNTA($C$2:C34)-COUNTIF($C$2:C34,"K"),COUNTA($C$2:C34)-COUNTIF($C$2:C34,"M")))</f>
        <v>29</v>
      </c>
      <c r="C34" s="14" t="s">
        <v>83</v>
      </c>
      <c r="D34" s="14">
        <f>IF(E34="","",IF(AND(E33=E34,K33=K34),D33,IF(E34="MW",COUNTIF($E$2:E34,"MW"),COUNTIF($E$2:E34,"KW"))))</f>
      </c>
      <c r="E34" s="17">
        <f t="shared" si="1"/>
      </c>
      <c r="F34" s="9" t="s">
        <v>420</v>
      </c>
      <c r="G34" s="9" t="s">
        <v>35</v>
      </c>
      <c r="H34" s="9">
        <v>1976</v>
      </c>
      <c r="I34" s="29" t="b">
        <f t="shared" si="2"/>
        <v>0</v>
      </c>
      <c r="J34" s="4">
        <f t="shared" si="3"/>
        <v>1</v>
      </c>
      <c r="K34" s="35">
        <f t="shared" si="4"/>
        <v>44.003868471953574</v>
      </c>
      <c r="L34" s="6"/>
      <c r="M34" s="6"/>
      <c r="N34" s="6"/>
      <c r="O34" s="6">
        <v>44.003868471953574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2.75">
      <c r="A35" s="18">
        <f ca="1" t="shared" si="0"/>
        <v>34</v>
      </c>
      <c r="B35" s="8">
        <f>IF(AND(C34=C35,K34=K35),B34,IF(C35="M",COUNTA($C$2:C35)-COUNTIF($C$2:C35,"K"),COUNTA($C$2:C35)-COUNTIF($C$2:C35,"M")))</f>
        <v>30</v>
      </c>
      <c r="C35" s="14" t="s">
        <v>83</v>
      </c>
      <c r="D35" s="14">
        <f>IF(E35="","",IF(AND(E34=E35,K34=K35),D34,IF(E35="MW",COUNTIF($E$2:E35,"MW"),COUNTIF($E$2:E35,"KW"))))</f>
      </c>
      <c r="E35" s="17">
        <f t="shared" si="1"/>
      </c>
      <c r="F35" s="9" t="s">
        <v>217</v>
      </c>
      <c r="G35" s="9" t="s">
        <v>41</v>
      </c>
      <c r="H35" s="29">
        <v>1976</v>
      </c>
      <c r="I35" s="29" t="b">
        <f t="shared" si="2"/>
        <v>0</v>
      </c>
      <c r="J35" s="4">
        <f t="shared" si="3"/>
        <v>1</v>
      </c>
      <c r="K35" s="35">
        <f t="shared" si="4"/>
        <v>43.1547619047619</v>
      </c>
      <c r="L35" s="6">
        <v>43.1547619047619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2.75">
      <c r="A36" s="18">
        <f ca="1" t="shared" si="0"/>
        <v>35</v>
      </c>
      <c r="B36" s="8">
        <f>IF(AND(C35=C36,K35=K36),B35,IF(C36="M",COUNTA($C$2:C36)-COUNTIF($C$2:C36,"K"),COUNTA($C$2:C36)-COUNTIF($C$2:C36,"M")))</f>
        <v>31</v>
      </c>
      <c r="C36" s="14" t="s">
        <v>83</v>
      </c>
      <c r="D36" s="14">
        <f>IF(E36="","",IF(AND(E35=E36,K35=K36),D35,IF(E36="MW",COUNTIF($E$2:E36,"MW"),COUNTIF($E$2:E36,"KW"))))</f>
      </c>
      <c r="E36" s="17">
        <f t="shared" si="1"/>
      </c>
      <c r="F36" s="9" t="s">
        <v>422</v>
      </c>
      <c r="G36" s="9" t="s">
        <v>15</v>
      </c>
      <c r="H36" s="29"/>
      <c r="I36" s="29" t="b">
        <f t="shared" si="2"/>
        <v>0</v>
      </c>
      <c r="J36" s="4">
        <f t="shared" si="3"/>
        <v>1</v>
      </c>
      <c r="K36" s="35">
        <f t="shared" si="4"/>
        <v>40.99099099099098</v>
      </c>
      <c r="L36" s="6"/>
      <c r="M36" s="6"/>
      <c r="N36" s="6"/>
      <c r="O36" s="6">
        <v>40.99099099099098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2.75">
      <c r="A37" s="18">
        <f ca="1" t="shared" si="0"/>
        <v>35</v>
      </c>
      <c r="B37" s="8">
        <f>IF(AND(C36=C37,K36=K37),B36,IF(C37="M",COUNTA($C$2:C37)-COUNTIF($C$2:C37,"K"),COUNTA($C$2:C37)-COUNTIF($C$2:C37,"M")))</f>
        <v>31</v>
      </c>
      <c r="C37" s="14" t="s">
        <v>83</v>
      </c>
      <c r="D37" s="14">
        <f>IF(E37="","",IF(AND(E36=E37,K36=K37),D36,IF(E37="MW",COUNTIF($E$2:E37,"MW"),COUNTIF($E$2:E37,"KW"))))</f>
      </c>
      <c r="E37" s="17">
        <f t="shared" si="1"/>
      </c>
      <c r="F37" s="9" t="s">
        <v>421</v>
      </c>
      <c r="G37" s="9" t="s">
        <v>27</v>
      </c>
      <c r="H37" s="29" t="s">
        <v>507</v>
      </c>
      <c r="I37" s="29" t="b">
        <f t="shared" si="2"/>
        <v>0</v>
      </c>
      <c r="J37" s="4">
        <f t="shared" si="3"/>
        <v>1</v>
      </c>
      <c r="K37" s="35">
        <f t="shared" si="4"/>
        <v>40.99099099099098</v>
      </c>
      <c r="L37" s="6"/>
      <c r="M37" s="6"/>
      <c r="N37" s="6"/>
      <c r="O37" s="6">
        <v>40.99099099099098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2.75">
      <c r="A38" s="18">
        <f ca="1" t="shared" si="0"/>
        <v>37</v>
      </c>
      <c r="B38" s="8">
        <f>IF(AND(C37=C38,K37=K38),B37,IF(C38="M",COUNTA($C$2:C38)-COUNTIF($C$2:C38,"K"),COUNTA($C$2:C38)-COUNTIF($C$2:C38,"M")))</f>
        <v>33</v>
      </c>
      <c r="C38" s="14" t="s">
        <v>83</v>
      </c>
      <c r="D38" s="14">
        <f>IF(E38="","",IF(AND(E37=E38,K37=K38),D37,IF(E38="MW",COUNTIF($E$2:E38,"MW"),COUNTIF($E$2:E38,"KW"))))</f>
      </c>
      <c r="E38" s="17">
        <f t="shared" si="1"/>
      </c>
      <c r="F38" s="9" t="s">
        <v>77</v>
      </c>
      <c r="G38" s="9" t="s">
        <v>16</v>
      </c>
      <c r="H38" s="29">
        <v>1983</v>
      </c>
      <c r="I38" s="29" t="b">
        <f t="shared" si="2"/>
        <v>0</v>
      </c>
      <c r="J38" s="4">
        <f t="shared" si="3"/>
        <v>1</v>
      </c>
      <c r="K38" s="35">
        <f t="shared" si="4"/>
        <v>40.38997214484679</v>
      </c>
      <c r="L38" s="6">
        <v>40.38997214484679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2.75">
      <c r="A39" s="18">
        <f ca="1" t="shared" si="0"/>
        <v>38</v>
      </c>
      <c r="B39" s="8">
        <f>IF(AND(C38=C39,K38=K39),B38,IF(C39="M",COUNTA($C$2:C39)-COUNTIF($C$2:C39,"K"),COUNTA($C$2:C39)-COUNTIF($C$2:C39,"M")))</f>
        <v>5</v>
      </c>
      <c r="C39" s="14" t="s">
        <v>84</v>
      </c>
      <c r="D39" s="14">
        <f>IF(E39="","",IF(AND(E38=E39,K38=K39),D38,IF(E39="MW",COUNTIF($E$2:E39,"MW"),COUNTIF($E$2:E39,"KW"))))</f>
      </c>
      <c r="E39" s="17">
        <f t="shared" si="1"/>
      </c>
      <c r="F39" s="9" t="s">
        <v>327</v>
      </c>
      <c r="G39" s="9" t="s">
        <v>328</v>
      </c>
      <c r="H39" s="29">
        <v>1991</v>
      </c>
      <c r="I39" s="29" t="b">
        <f t="shared" si="2"/>
        <v>0</v>
      </c>
      <c r="J39" s="4">
        <f t="shared" si="3"/>
        <v>1</v>
      </c>
      <c r="K39" s="35">
        <f t="shared" si="4"/>
        <v>39.932885906040276</v>
      </c>
      <c r="L39" s="6"/>
      <c r="M39" s="6"/>
      <c r="N39" s="6">
        <v>39.932885906040276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2.75">
      <c r="A40" s="18">
        <f ca="1" t="shared" si="0"/>
        <v>38</v>
      </c>
      <c r="B40" s="8">
        <f>IF(AND(C39=C40,K39=K40),B39,IF(C40="M",COUNTA($C$2:C40)-COUNTIF($C$2:C40,"K"),COUNTA($C$2:C40)-COUNTIF($C$2:C40,"M")))</f>
        <v>34</v>
      </c>
      <c r="C40" s="14" t="s">
        <v>83</v>
      </c>
      <c r="D40" s="14">
        <f>IF(E40="","",IF(AND(E39=E40,K39=K40),D39,IF(E40="MW",COUNTIF($E$2:E40,"MW"),COUNTIF($E$2:E40,"KW"))))</f>
      </c>
      <c r="E40" s="17">
        <f t="shared" si="1"/>
      </c>
      <c r="F40" s="9" t="s">
        <v>47</v>
      </c>
      <c r="G40" s="9" t="s">
        <v>27</v>
      </c>
      <c r="H40" s="9">
        <v>1991</v>
      </c>
      <c r="I40" s="29" t="b">
        <f t="shared" si="2"/>
        <v>0</v>
      </c>
      <c r="J40" s="4">
        <f t="shared" si="3"/>
        <v>1</v>
      </c>
      <c r="K40" s="35">
        <f t="shared" si="4"/>
        <v>39.932885906040276</v>
      </c>
      <c r="L40" s="6"/>
      <c r="M40" s="6"/>
      <c r="N40" s="6">
        <v>39.932885906040276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2.75">
      <c r="A41" s="18">
        <f ca="1" t="shared" si="0"/>
        <v>38</v>
      </c>
      <c r="B41" s="8">
        <f>IF(AND(C40=C41,K40=K41),B40,IF(C41="M",COUNTA($C$2:C41)-COUNTIF($C$2:C41,"K"),COUNTA($C$2:C41)-COUNTIF($C$2:C41,"M")))</f>
        <v>34</v>
      </c>
      <c r="C41" s="14" t="s">
        <v>83</v>
      </c>
      <c r="D41" s="14">
        <f>IF(E41="","",IF(AND(E40=E41,K40=K41),D40,IF(E41="MW",COUNTIF($E$2:E41,"MW"),COUNTIF($E$2:E41,"KW"))))</f>
      </c>
      <c r="E41" s="17">
        <f t="shared" si="1"/>
      </c>
      <c r="F41" s="9" t="s">
        <v>326</v>
      </c>
      <c r="G41" s="9" t="s">
        <v>13</v>
      </c>
      <c r="H41" s="29">
        <v>1991</v>
      </c>
      <c r="I41" s="29" t="b">
        <f t="shared" si="2"/>
        <v>0</v>
      </c>
      <c r="J41" s="4">
        <f t="shared" si="3"/>
        <v>1</v>
      </c>
      <c r="K41" s="35">
        <f t="shared" si="4"/>
        <v>39.932885906040276</v>
      </c>
      <c r="L41" s="6"/>
      <c r="M41" s="6"/>
      <c r="N41" s="6">
        <v>39.932885906040276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2.75">
      <c r="A42" s="18">
        <f ca="1" t="shared" si="0"/>
        <v>41</v>
      </c>
      <c r="B42" s="8">
        <f>IF(AND(C41=C42,K41=K42),B41,IF(C42="M",COUNTA($C$2:C42)-COUNTIF($C$2:C42,"K"),COUNTA($C$2:C42)-COUNTIF($C$2:C42,"M")))</f>
        <v>36</v>
      </c>
      <c r="C42" s="14" t="s">
        <v>83</v>
      </c>
      <c r="D42" s="14">
        <f>IF(E42="","",IF(AND(E41=E42,K41=K42),D41,IF(E42="MW",COUNTIF($E$2:E42,"MW"),COUNTIF($E$2:E42,"KW"))))</f>
      </c>
      <c r="E42" s="17">
        <f t="shared" si="1"/>
      </c>
      <c r="F42" s="9" t="s">
        <v>286</v>
      </c>
      <c r="G42" s="9" t="s">
        <v>85</v>
      </c>
      <c r="H42" s="29">
        <v>1980</v>
      </c>
      <c r="I42" s="29" t="b">
        <f t="shared" si="2"/>
        <v>0</v>
      </c>
      <c r="J42" s="4">
        <f t="shared" si="3"/>
        <v>1</v>
      </c>
      <c r="K42" s="35">
        <f t="shared" si="4"/>
        <v>39.438202247191015</v>
      </c>
      <c r="L42" s="6"/>
      <c r="M42" s="6">
        <v>39.438202247191015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2.75">
      <c r="A43" s="18">
        <f ca="1" t="shared" si="0"/>
        <v>42</v>
      </c>
      <c r="B43" s="8">
        <f>IF(AND(C42=C43,K42=K43),B42,IF(C43="M",COUNTA($C$2:C43)-COUNTIF($C$2:C43,"K"),COUNTA($C$2:C43)-COUNTIF($C$2:C43,"M")))</f>
        <v>37</v>
      </c>
      <c r="C43" s="14" t="s">
        <v>83</v>
      </c>
      <c r="D43" s="14">
        <f>IF(E43="","",IF(AND(E42=E43,K42=K43),D42,IF(E43="MW",COUNTIF($E$2:E43,"MW"),COUNTIF($E$2:E43,"KW"))))</f>
      </c>
      <c r="E43" s="17">
        <f t="shared" si="1"/>
      </c>
      <c r="F43" s="9" t="s">
        <v>423</v>
      </c>
      <c r="G43" s="9" t="s">
        <v>19</v>
      </c>
      <c r="H43" s="29">
        <v>1981</v>
      </c>
      <c r="I43" s="29" t="b">
        <f t="shared" si="2"/>
        <v>0</v>
      </c>
      <c r="J43" s="4">
        <f t="shared" si="3"/>
        <v>1</v>
      </c>
      <c r="K43" s="35">
        <f t="shared" si="4"/>
        <v>39.3598615916955</v>
      </c>
      <c r="L43" s="6"/>
      <c r="M43" s="6"/>
      <c r="N43" s="6"/>
      <c r="O43" s="6">
        <v>39.3598615916955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2.75">
      <c r="A44" s="18">
        <f ca="1" t="shared" si="0"/>
        <v>43</v>
      </c>
      <c r="B44" s="8">
        <f>IF(AND(C43=C44,K43=K44),B43,IF(C44="M",COUNTA($C$2:C44)-COUNTIF($C$2:C44,"K"),COUNTA($C$2:C44)-COUNTIF($C$2:C44,"M")))</f>
        <v>38</v>
      </c>
      <c r="C44" s="14" t="s">
        <v>83</v>
      </c>
      <c r="D44" s="14">
        <f>IF(E44="","",IF(AND(E43=E44,K43=K44),D43,IF(E44="MW",COUNTIF($E$2:E44,"MW"),COUNTIF($E$2:E44,"KW"))))</f>
      </c>
      <c r="E44" s="17">
        <f t="shared" si="1"/>
      </c>
      <c r="F44" s="9" t="s">
        <v>151</v>
      </c>
      <c r="G44" s="9" t="s">
        <v>37</v>
      </c>
      <c r="H44" s="29">
        <v>1974</v>
      </c>
      <c r="I44" s="29" t="b">
        <f t="shared" si="2"/>
        <v>0</v>
      </c>
      <c r="J44" s="4">
        <f t="shared" si="3"/>
        <v>1</v>
      </c>
      <c r="K44" s="35">
        <f t="shared" si="4"/>
        <v>39.08355795148247</v>
      </c>
      <c r="L44" s="6">
        <v>39.08355795148247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2.75">
      <c r="A45" s="18">
        <f ca="1" t="shared" si="0"/>
        <v>44</v>
      </c>
      <c r="B45" s="8">
        <f>IF(AND(C44=C45,K44=K45),B44,IF(C45="M",COUNTA($C$2:C45)-COUNTIF($C$2:C45,"K"),COUNTA($C$2:C45)-COUNTIF($C$2:C45,"M")))</f>
        <v>39</v>
      </c>
      <c r="C45" s="14" t="s">
        <v>83</v>
      </c>
      <c r="D45" s="14">
        <f>IF(E45="","",IF(AND(E44=E45,K44=K45),D44,IF(E45="MW",COUNTIF($E$2:E45,"MW"),COUNTIF($E$2:E45,"KW"))))</f>
      </c>
      <c r="E45" s="17">
        <f t="shared" si="1"/>
      </c>
      <c r="F45" s="9" t="s">
        <v>218</v>
      </c>
      <c r="G45" s="9" t="s">
        <v>43</v>
      </c>
      <c r="H45" s="29">
        <v>1976</v>
      </c>
      <c r="I45" s="29" t="b">
        <f t="shared" si="2"/>
        <v>0</v>
      </c>
      <c r="J45" s="4">
        <f t="shared" si="3"/>
        <v>1</v>
      </c>
      <c r="K45" s="35">
        <f t="shared" si="4"/>
        <v>38.978494623655905</v>
      </c>
      <c r="L45" s="6">
        <v>38.978494623655905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4" ht="12.75">
      <c r="A46" s="18">
        <f ca="1" t="shared" si="0"/>
        <v>44</v>
      </c>
      <c r="B46" s="8">
        <f>IF(AND(C45=C46,K45=K46),B45,IF(C46="M",COUNTA($C$2:C46)-COUNTIF($C$2:C46,"K"),COUNTA($C$2:C46)-COUNTIF($C$2:C46,"M")))</f>
        <v>39</v>
      </c>
      <c r="C46" s="14" t="s">
        <v>83</v>
      </c>
      <c r="D46" s="14">
        <f>IF(E46="","",IF(AND(E45=E46,K45=K46),D45,IF(E46="MW",COUNTIF($E$2:E46,"MW"),COUNTIF($E$2:E46,"KW"))))</f>
      </c>
      <c r="E46" s="17">
        <f t="shared" si="1"/>
      </c>
      <c r="F46" s="9" t="s">
        <v>219</v>
      </c>
      <c r="G46" s="9" t="s">
        <v>94</v>
      </c>
      <c r="H46" s="29">
        <v>1983</v>
      </c>
      <c r="I46" s="29" t="b">
        <f t="shared" si="2"/>
        <v>0</v>
      </c>
      <c r="J46" s="4">
        <f t="shared" si="3"/>
        <v>1</v>
      </c>
      <c r="K46" s="35">
        <f t="shared" si="4"/>
        <v>38.978494623655905</v>
      </c>
      <c r="L46" s="6">
        <v>38.978494623655905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/>
    </row>
    <row r="47" spans="1:43" ht="12.75">
      <c r="A47" s="18">
        <f ca="1" t="shared" si="0"/>
        <v>44</v>
      </c>
      <c r="B47" s="8">
        <f>IF(AND(C46=C47,K46=K47),B46,IF(C47="M",COUNTA($C$2:C47)-COUNTIF($C$2:C47,"K"),COUNTA($C$2:C47)-COUNTIF($C$2:C47,"M")))</f>
        <v>39</v>
      </c>
      <c r="C47" s="14" t="s">
        <v>83</v>
      </c>
      <c r="D47" s="14">
        <f>IF(E47="","",IF(AND(E46=E47,K46=K47),D46,IF(E47="MW",COUNTIF($E$2:E47,"MW"),COUNTIF($E$2:E47,"KW"))))</f>
      </c>
      <c r="E47" s="17">
        <f t="shared" si="1"/>
      </c>
      <c r="F47" s="9" t="s">
        <v>180</v>
      </c>
      <c r="G47" s="9" t="s">
        <v>19</v>
      </c>
      <c r="H47" s="29">
        <v>1983</v>
      </c>
      <c r="I47" s="29" t="b">
        <f t="shared" si="2"/>
        <v>0</v>
      </c>
      <c r="J47" s="4">
        <f t="shared" si="3"/>
        <v>1</v>
      </c>
      <c r="K47" s="35">
        <f t="shared" si="4"/>
        <v>38.978494623655905</v>
      </c>
      <c r="L47" s="6">
        <v>38.978494623655905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2.75">
      <c r="A48" s="18">
        <f ca="1" t="shared" si="0"/>
        <v>47</v>
      </c>
      <c r="B48" s="8">
        <f>IF(AND(C47=C48,K47=K48),B47,IF(C48="M",COUNTA($C$2:C48)-COUNTIF($C$2:C48,"K"),COUNTA($C$2:C48)-COUNTIF($C$2:C48,"M")))</f>
        <v>42</v>
      </c>
      <c r="C48" s="14" t="s">
        <v>83</v>
      </c>
      <c r="D48" s="14">
        <f>IF(E48="","",IF(AND(E47=E48,K47=K48),D47,IF(E48="MW",COUNTIF($E$2:E48,"MW"),COUNTIF($E$2:E48,"KW"))))</f>
      </c>
      <c r="E48" s="17">
        <f t="shared" si="1"/>
      </c>
      <c r="F48" s="9" t="s">
        <v>329</v>
      </c>
      <c r="G48" s="9" t="s">
        <v>16</v>
      </c>
      <c r="H48" s="29">
        <v>1981</v>
      </c>
      <c r="I48" s="29" t="b">
        <f t="shared" si="2"/>
        <v>0</v>
      </c>
      <c r="J48" s="4">
        <f t="shared" si="3"/>
        <v>1</v>
      </c>
      <c r="K48" s="35">
        <f t="shared" si="4"/>
        <v>38.973799126637566</v>
      </c>
      <c r="L48" s="6"/>
      <c r="M48" s="6"/>
      <c r="N48" s="6">
        <v>38.973799126637566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2.75">
      <c r="A49" s="18">
        <f ca="1" t="shared" si="0"/>
        <v>48</v>
      </c>
      <c r="B49" s="8">
        <f>IF(AND(C48=C49,K48=K49),B48,IF(C49="M",COUNTA($C$2:C49)-COUNTIF($C$2:C49,"K"),COUNTA($C$2:C49)-COUNTIF($C$2:C49,"M")))</f>
        <v>43</v>
      </c>
      <c r="C49" s="14" t="s">
        <v>83</v>
      </c>
      <c r="D49" s="14">
        <f>IF(E49="","",IF(AND(E48=E49,K48=K49),D48,IF(E49="MW",COUNTIF($E$2:E49,"MW"),COUNTIF($E$2:E49,"KW"))))</f>
        <v>6</v>
      </c>
      <c r="E49" s="17" t="str">
        <f t="shared" si="1"/>
        <v>MW</v>
      </c>
      <c r="F49" s="9" t="s">
        <v>119</v>
      </c>
      <c r="G49" s="9" t="s">
        <v>19</v>
      </c>
      <c r="H49" s="29">
        <v>1963</v>
      </c>
      <c r="I49" s="29" t="b">
        <f t="shared" si="2"/>
        <v>0</v>
      </c>
      <c r="J49" s="4">
        <f t="shared" si="3"/>
        <v>2</v>
      </c>
      <c r="K49" s="35">
        <f t="shared" si="4"/>
        <v>38.96961236953534</v>
      </c>
      <c r="L49" s="6"/>
      <c r="M49" s="6">
        <v>11.55025753082566</v>
      </c>
      <c r="N49" s="6">
        <v>27.41935483870968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2.75">
      <c r="A50" s="18">
        <f ca="1" t="shared" si="0"/>
        <v>49</v>
      </c>
      <c r="B50" s="8">
        <f>IF(AND(C49=C50,K49=K50),B49,IF(C50="M",COUNTA($C$2:C50)-COUNTIF($C$2:C50,"K"),COUNTA($C$2:C50)-COUNTIF($C$2:C50,"M")))</f>
        <v>44</v>
      </c>
      <c r="C50" s="14" t="s">
        <v>83</v>
      </c>
      <c r="D50" s="14">
        <f>IF(E50="","",IF(AND(E49=E50,K49=K50),D49,IF(E50="MW",COUNTIF($E$2:E50,"MW"),COUNTIF($E$2:E50,"KW"))))</f>
        <v>7</v>
      </c>
      <c r="E50" s="17" t="str">
        <f t="shared" si="1"/>
        <v>MW</v>
      </c>
      <c r="F50" s="9" t="s">
        <v>330</v>
      </c>
      <c r="G50" s="9" t="s">
        <v>105</v>
      </c>
      <c r="H50" s="29">
        <v>1956</v>
      </c>
      <c r="I50" s="29" t="b">
        <f t="shared" si="2"/>
        <v>0</v>
      </c>
      <c r="J50" s="4">
        <f t="shared" si="3"/>
        <v>1</v>
      </c>
      <c r="K50" s="35">
        <f t="shared" si="4"/>
        <v>38.38709677419356</v>
      </c>
      <c r="L50" s="6"/>
      <c r="M50" s="6"/>
      <c r="N50" s="6">
        <v>38.38709677419356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2.75">
      <c r="A51" s="18">
        <f ca="1" t="shared" si="0"/>
        <v>50</v>
      </c>
      <c r="B51" s="8">
        <f>IF(AND(C50=C51,K50=K51),B50,IF(C51="M",COUNTA($C$2:C51)-COUNTIF($C$2:C51,"K"),COUNTA($C$2:C51)-COUNTIF($C$2:C51,"M")))</f>
        <v>45</v>
      </c>
      <c r="C51" s="14" t="s">
        <v>83</v>
      </c>
      <c r="D51" s="14">
        <f>IF(E51="","",IF(AND(E50=E51,K50=K51),D50,IF(E51="MW",COUNTIF($E$2:E51,"MW"),COUNTIF($E$2:E51,"KW"))))</f>
      </c>
      <c r="E51" s="17">
        <f t="shared" si="1"/>
      </c>
      <c r="F51" s="9" t="s">
        <v>186</v>
      </c>
      <c r="G51" s="9" t="s">
        <v>34</v>
      </c>
      <c r="H51" s="29">
        <v>1972</v>
      </c>
      <c r="I51" s="29" t="b">
        <f t="shared" si="2"/>
        <v>0</v>
      </c>
      <c r="J51" s="4">
        <f t="shared" si="3"/>
        <v>1</v>
      </c>
      <c r="K51" s="35">
        <f t="shared" si="4"/>
        <v>38.359788359788354</v>
      </c>
      <c r="L51" s="6">
        <v>38.359788359788354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2.75">
      <c r="A52" s="18">
        <f ca="1" t="shared" si="0"/>
        <v>50</v>
      </c>
      <c r="B52" s="8">
        <f>IF(AND(C51=C52,K51=K52),B51,IF(C52="M",COUNTA($C$2:C52)-COUNTIF($C$2:C52,"K"),COUNTA($C$2:C52)-COUNTIF($C$2:C52,"M")))</f>
        <v>45</v>
      </c>
      <c r="C52" s="14" t="s">
        <v>83</v>
      </c>
      <c r="D52" s="14">
        <f>IF(E52="","",IF(AND(E51=E52,K51=K52),D51,IF(E52="MW",COUNTIF($E$2:E52,"MW"),COUNTIF($E$2:E52,"KW"))))</f>
      </c>
      <c r="E52" s="17">
        <f t="shared" si="1"/>
      </c>
      <c r="F52" s="9" t="s">
        <v>220</v>
      </c>
      <c r="G52" s="9" t="s">
        <v>33</v>
      </c>
      <c r="H52" s="29">
        <v>1983</v>
      </c>
      <c r="I52" s="29" t="b">
        <f t="shared" si="2"/>
        <v>0</v>
      </c>
      <c r="J52" s="4">
        <f t="shared" si="3"/>
        <v>1</v>
      </c>
      <c r="K52" s="35">
        <f t="shared" si="4"/>
        <v>38.359788359788354</v>
      </c>
      <c r="L52" s="6">
        <v>38.359788359788354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2.75">
      <c r="A53" s="18">
        <f ca="1" t="shared" si="0"/>
        <v>52</v>
      </c>
      <c r="B53" s="8">
        <f>IF(AND(C52=C53,K52=K53),B52,IF(C53="M",COUNTA($C$2:C53)-COUNTIF($C$2:C53,"K"),COUNTA($C$2:C53)-COUNTIF($C$2:C53,"M")))</f>
        <v>6</v>
      </c>
      <c r="C53" s="14" t="s">
        <v>84</v>
      </c>
      <c r="D53" s="14">
        <f>IF(E53="","",IF(AND(E52=E53,K52=K53),D52,IF(E53="MW",COUNTIF($E$2:E53,"MW"),COUNTIF($E$2:E53,"KW"))))</f>
      </c>
      <c r="E53" s="17">
        <f t="shared" si="1"/>
      </c>
      <c r="F53" s="9" t="s">
        <v>221</v>
      </c>
      <c r="G53" s="9" t="s">
        <v>112</v>
      </c>
      <c r="H53" s="29">
        <v>1976</v>
      </c>
      <c r="I53" s="29" t="b">
        <f t="shared" si="2"/>
        <v>0</v>
      </c>
      <c r="J53" s="4">
        <f t="shared" si="3"/>
        <v>1</v>
      </c>
      <c r="K53" s="35">
        <f t="shared" si="4"/>
        <v>37.179487179487175</v>
      </c>
      <c r="L53" s="6">
        <v>37.179487179487175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2.75">
      <c r="A54" s="18">
        <f ca="1" t="shared" si="0"/>
        <v>53</v>
      </c>
      <c r="B54" s="8">
        <f>IF(AND(C53=C54,K53=K54),B53,IF(C54="M",COUNTA($C$2:C54)-COUNTIF($C$2:C54,"K"),COUNTA($C$2:C54)-COUNTIF($C$2:C54,"M")))</f>
        <v>47</v>
      </c>
      <c r="C54" s="14" t="s">
        <v>83</v>
      </c>
      <c r="D54" s="14">
        <f>IF(E54="","",IF(AND(E53=E54,K53=K54),D53,IF(E54="MW",COUNTIF($E$2:E54,"MW"),COUNTIF($E$2:E54,"KW"))))</f>
      </c>
      <c r="E54" s="17">
        <f t="shared" si="1"/>
      </c>
      <c r="F54" s="9" t="s">
        <v>332</v>
      </c>
      <c r="G54" s="9" t="s">
        <v>19</v>
      </c>
      <c r="H54" s="29">
        <v>1976</v>
      </c>
      <c r="I54" s="29" t="b">
        <f t="shared" si="2"/>
        <v>0</v>
      </c>
      <c r="J54" s="4">
        <f t="shared" si="3"/>
        <v>1</v>
      </c>
      <c r="K54" s="35">
        <f t="shared" si="4"/>
        <v>36.280487804878064</v>
      </c>
      <c r="L54" s="6"/>
      <c r="M54" s="6"/>
      <c r="N54" s="6">
        <v>36.280487804878064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2.75">
      <c r="A55" s="18">
        <f ca="1" t="shared" si="0"/>
        <v>53</v>
      </c>
      <c r="B55" s="8">
        <f>IF(AND(C54=C55,K54=K55),B54,IF(C55="M",COUNTA($C$2:C55)-COUNTIF($C$2:C55,"K"),COUNTA($C$2:C55)-COUNTIF($C$2:C55,"M")))</f>
        <v>47</v>
      </c>
      <c r="C55" s="14" t="s">
        <v>83</v>
      </c>
      <c r="D55" s="14">
        <f>IF(E55="","",IF(AND(E54=E55,K54=K55),D54,IF(E55="MW",COUNTIF($E$2:E55,"MW"),COUNTIF($E$2:E55,"KW"))))</f>
      </c>
      <c r="E55" s="17">
        <f t="shared" si="1"/>
      </c>
      <c r="F55" s="9" t="s">
        <v>331</v>
      </c>
      <c r="G55" s="9" t="s">
        <v>100</v>
      </c>
      <c r="H55" s="29">
        <v>1984</v>
      </c>
      <c r="I55" s="29" t="b">
        <f t="shared" si="2"/>
        <v>0</v>
      </c>
      <c r="J55" s="4">
        <f t="shared" si="3"/>
        <v>1</v>
      </c>
      <c r="K55" s="35">
        <f t="shared" si="4"/>
        <v>36.280487804878064</v>
      </c>
      <c r="L55" s="6"/>
      <c r="M55" s="6"/>
      <c r="N55" s="6">
        <v>36.280487804878064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>
      <c r="A56" s="18">
        <f ca="1" t="shared" si="0"/>
        <v>55</v>
      </c>
      <c r="B56" s="8">
        <f>IF(AND(C55=C56,K55=K56),B55,IF(C56="M",COUNTA($C$2:C56)-COUNTIF($C$2:C56,"K"),COUNTA($C$2:C56)-COUNTIF($C$2:C56,"M")))</f>
        <v>49</v>
      </c>
      <c r="C56" s="14" t="s">
        <v>83</v>
      </c>
      <c r="D56" s="14">
        <f>IF(E56="","",IF(AND(E55=E56,K55=K56),D55,IF(E56="MW",COUNTIF($E$2:E56,"MW"),COUNTIF($E$2:E56,"KW"))))</f>
      </c>
      <c r="E56" s="17">
        <f t="shared" si="1"/>
      </c>
      <c r="F56" s="9" t="s">
        <v>333</v>
      </c>
      <c r="G56" s="9" t="s">
        <v>57</v>
      </c>
      <c r="H56" s="29">
        <v>1979</v>
      </c>
      <c r="I56" s="29" t="b">
        <f t="shared" si="2"/>
        <v>0</v>
      </c>
      <c r="J56" s="4">
        <f t="shared" si="3"/>
        <v>1</v>
      </c>
      <c r="K56" s="35">
        <f t="shared" si="4"/>
        <v>36.20689655172415</v>
      </c>
      <c r="L56" s="6"/>
      <c r="M56" s="6"/>
      <c r="N56" s="6">
        <v>36.20689655172415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12.75">
      <c r="A57" s="18">
        <f ca="1" t="shared" si="0"/>
        <v>55</v>
      </c>
      <c r="B57" s="8">
        <f>IF(AND(C56=C57,K56=K57),B56,IF(C57="M",COUNTA($C$2:C57)-COUNTIF($C$2:C57,"K"),COUNTA($C$2:C57)-COUNTIF($C$2:C57,"M")))</f>
        <v>49</v>
      </c>
      <c r="C57" s="14" t="s">
        <v>83</v>
      </c>
      <c r="D57" s="14">
        <f>IF(E57="","",IF(AND(E56=E57,K56=K57),D56,IF(E57="MW",COUNTIF($E$2:E57,"MW"),COUNTIF($E$2:E57,"KW"))))</f>
      </c>
      <c r="E57" s="17">
        <f t="shared" si="1"/>
      </c>
      <c r="F57" s="9" t="s">
        <v>334</v>
      </c>
      <c r="G57" s="9" t="s">
        <v>21</v>
      </c>
      <c r="H57" s="29">
        <v>1970</v>
      </c>
      <c r="I57" s="29" t="b">
        <f t="shared" si="2"/>
        <v>0</v>
      </c>
      <c r="J57" s="4">
        <f t="shared" si="3"/>
        <v>1</v>
      </c>
      <c r="K57" s="35">
        <f t="shared" si="4"/>
        <v>36.20689655172415</v>
      </c>
      <c r="L57" s="6"/>
      <c r="M57" s="6"/>
      <c r="N57" s="6">
        <v>36.20689655172415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2.75">
      <c r="A58" s="18">
        <f ca="1" t="shared" si="0"/>
        <v>57</v>
      </c>
      <c r="B58" s="8">
        <f>IF(AND(C57=C58,K57=K58),B57,IF(C58="M",COUNTA($C$2:C58)-COUNTIF($C$2:C58,"K"),COUNTA($C$2:C58)-COUNTIF($C$2:C58,"M")))</f>
        <v>51</v>
      </c>
      <c r="C58" s="14" t="s">
        <v>83</v>
      </c>
      <c r="D58" s="14">
        <f>IF(E58="","",IF(AND(E57=E58,K57=K58),D57,IF(E58="MW",COUNTIF($E$2:E58,"MW"),COUNTIF($E$2:E58,"KW"))))</f>
      </c>
      <c r="E58" s="17">
        <f t="shared" si="1"/>
      </c>
      <c r="F58" s="9" t="s">
        <v>335</v>
      </c>
      <c r="G58" s="9" t="s">
        <v>38</v>
      </c>
      <c r="H58" s="29">
        <v>1987</v>
      </c>
      <c r="I58" s="29" t="b">
        <f t="shared" si="2"/>
        <v>0</v>
      </c>
      <c r="J58" s="4">
        <f t="shared" si="3"/>
        <v>1</v>
      </c>
      <c r="K58" s="35">
        <f t="shared" si="4"/>
        <v>36.133603238866414</v>
      </c>
      <c r="L58" s="6"/>
      <c r="M58" s="6"/>
      <c r="N58" s="6">
        <v>36.133603238866414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2.75">
      <c r="A59" s="18">
        <f ca="1" t="shared" si="0"/>
        <v>58</v>
      </c>
      <c r="B59" s="8">
        <f>IF(AND(C58=C59,K58=K59),B58,IF(C59="M",COUNTA($C$2:C59)-COUNTIF($C$2:C59,"K"),COUNTA($C$2:C59)-COUNTIF($C$2:C59,"M")))</f>
        <v>52</v>
      </c>
      <c r="C59" s="14" t="s">
        <v>83</v>
      </c>
      <c r="D59" s="14">
        <f>IF(E59="","",IF(AND(E58=E59,K58=K59),D58,IF(E59="MW",COUNTIF($E$2:E59,"MW"),COUNTIF($E$2:E59,"KW"))))</f>
        <v>8</v>
      </c>
      <c r="E59" s="17" t="str">
        <f t="shared" si="1"/>
        <v>MW</v>
      </c>
      <c r="F59" s="9" t="s">
        <v>135</v>
      </c>
      <c r="G59" s="9" t="s">
        <v>17</v>
      </c>
      <c r="H59" s="29">
        <v>1956</v>
      </c>
      <c r="I59" s="29" t="b">
        <f t="shared" si="2"/>
        <v>0</v>
      </c>
      <c r="J59" s="4">
        <f t="shared" si="3"/>
        <v>1</v>
      </c>
      <c r="K59" s="35">
        <f t="shared" si="4"/>
        <v>35.98014888337468</v>
      </c>
      <c r="L59" s="6">
        <v>35.98014888337468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2.75">
      <c r="A60" s="18">
        <f ca="1" t="shared" si="0"/>
        <v>59</v>
      </c>
      <c r="B60" s="8">
        <f>IF(AND(C59=C60,K59=K60),B59,IF(C60="M",COUNTA($C$2:C60)-COUNTIF($C$2:C60,"K"),COUNTA($C$2:C60)-COUNTIF($C$2:C60,"M")))</f>
        <v>7</v>
      </c>
      <c r="C60" s="14" t="s">
        <v>84</v>
      </c>
      <c r="D60" s="14">
        <f>IF(E60="","",IF(AND(E59=E60,K59=K60),D59,IF(E60="MW",COUNTIF($E$2:E60,"MW"),COUNTIF($E$2:E60,"KW"))))</f>
      </c>
      <c r="E60" s="17">
        <f t="shared" si="1"/>
      </c>
      <c r="F60" s="9" t="s">
        <v>69</v>
      </c>
      <c r="G60" s="9" t="s">
        <v>70</v>
      </c>
      <c r="H60" s="29">
        <v>1988</v>
      </c>
      <c r="I60" s="29" t="b">
        <f t="shared" si="2"/>
        <v>0</v>
      </c>
      <c r="J60" s="4">
        <f t="shared" si="3"/>
        <v>1</v>
      </c>
      <c r="K60" s="35">
        <f t="shared" si="4"/>
        <v>35.81632653061225</v>
      </c>
      <c r="L60" s="6"/>
      <c r="M60" s="6">
        <v>35.81632653061225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ht="12.75">
      <c r="A61" s="18">
        <f ca="1" t="shared" si="0"/>
        <v>60</v>
      </c>
      <c r="B61" s="8">
        <f>IF(AND(C60=C61,K60=K61),B60,IF(C61="M",COUNTA($C$2:C61)-COUNTIF($C$2:C61,"K"),COUNTA($C$2:C61)-COUNTIF($C$2:C61,"M")))</f>
        <v>53</v>
      </c>
      <c r="C61" s="14" t="s">
        <v>83</v>
      </c>
      <c r="D61" s="14">
        <f>IF(E61="","",IF(AND(E60=E61,K60=K61),D60,IF(E61="MW",COUNTIF($E$2:E61,"MW"),COUNTIF($E$2:E61,"KW"))))</f>
      </c>
      <c r="E61" s="17">
        <f t="shared" si="1"/>
      </c>
      <c r="F61" s="9" t="s">
        <v>222</v>
      </c>
      <c r="G61" s="9" t="s">
        <v>103</v>
      </c>
      <c r="H61" s="29">
        <v>1975</v>
      </c>
      <c r="I61" s="29" t="b">
        <f t="shared" si="2"/>
        <v>0</v>
      </c>
      <c r="J61" s="4">
        <f t="shared" si="3"/>
        <v>1</v>
      </c>
      <c r="K61" s="35">
        <f t="shared" si="4"/>
        <v>35.36585365853658</v>
      </c>
      <c r="L61" s="6">
        <v>35.36585365853658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4" ht="12.75">
      <c r="A62" s="18">
        <f ca="1" t="shared" si="0"/>
        <v>61</v>
      </c>
      <c r="B62" s="8">
        <f>IF(AND(C61=C62,K61=K62),B61,IF(C62="M",COUNTA($C$2:C62)-COUNTIF($C$2:C62,"K"),COUNTA($C$2:C62)-COUNTIF($C$2:C62,"M")))</f>
        <v>54</v>
      </c>
      <c r="C62" s="14" t="s">
        <v>83</v>
      </c>
      <c r="D62" s="14">
        <f>IF(E62="","",IF(AND(E61=E62,K61=K62),D61,IF(E62="MW",COUNTIF($E$2:E62,"MW"),COUNTIF($E$2:E62,"KW"))))</f>
      </c>
      <c r="E62" s="17">
        <f t="shared" si="1"/>
      </c>
      <c r="F62" s="9" t="s">
        <v>424</v>
      </c>
      <c r="G62" s="9" t="s">
        <v>34</v>
      </c>
      <c r="H62" s="29"/>
      <c r="I62" s="29" t="b">
        <f t="shared" si="2"/>
        <v>0</v>
      </c>
      <c r="J62" s="4">
        <f t="shared" si="3"/>
        <v>1</v>
      </c>
      <c r="K62" s="35">
        <f t="shared" si="4"/>
        <v>35.27131782945736</v>
      </c>
      <c r="L62" s="6"/>
      <c r="M62" s="6"/>
      <c r="N62" s="6"/>
      <c r="O62" s="6">
        <v>35.27131782945736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/>
    </row>
    <row r="63" spans="1:43" ht="12.75">
      <c r="A63" s="18">
        <f ca="1" t="shared" si="0"/>
        <v>62</v>
      </c>
      <c r="B63" s="8">
        <f>IF(AND(C62=C63,K62=K63),B62,IF(C63="M",COUNTA($C$2:C63)-COUNTIF($C$2:C63,"K"),COUNTA($C$2:C63)-COUNTIF($C$2:C63,"M")))</f>
        <v>8</v>
      </c>
      <c r="C63" s="14" t="s">
        <v>84</v>
      </c>
      <c r="D63" s="14">
        <f>IF(E63="","",IF(AND(E62=E63,K62=K63),D62,IF(E63="MW",COUNTIF($E$2:E63,"MW"),COUNTIF($E$2:E63,"KW"))))</f>
      </c>
      <c r="E63" s="17">
        <f t="shared" si="1"/>
      </c>
      <c r="F63" s="9" t="s">
        <v>134</v>
      </c>
      <c r="G63" s="9" t="s">
        <v>113</v>
      </c>
      <c r="H63" s="9">
        <v>1983</v>
      </c>
      <c r="I63" s="29" t="b">
        <f t="shared" si="2"/>
        <v>0</v>
      </c>
      <c r="J63" s="4">
        <f t="shared" si="3"/>
        <v>1</v>
      </c>
      <c r="K63" s="35">
        <f t="shared" si="4"/>
        <v>35.19417475728154</v>
      </c>
      <c r="L63" s="6">
        <v>35.19417475728154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12.75">
      <c r="A64" s="18">
        <f ca="1" t="shared" si="0"/>
        <v>62</v>
      </c>
      <c r="B64" s="8">
        <f>IF(AND(C63=C64,K63=K64),B63,IF(C64="M",COUNTA($C$2:C64)-COUNTIF($C$2:C64,"K"),COUNTA($C$2:C64)-COUNTIF($C$2:C64,"M")))</f>
        <v>55</v>
      </c>
      <c r="C64" s="14" t="s">
        <v>83</v>
      </c>
      <c r="D64" s="14">
        <f>IF(E64="","",IF(AND(E63=E64,K63=K64),D63,IF(E64="MW",COUNTIF($E$2:E64,"MW"),COUNTIF($E$2:E64,"KW"))))</f>
      </c>
      <c r="E64" s="17">
        <f t="shared" si="1"/>
      </c>
      <c r="F64" s="9" t="s">
        <v>127</v>
      </c>
      <c r="G64" s="9" t="s">
        <v>18</v>
      </c>
      <c r="H64" s="29">
        <v>1970</v>
      </c>
      <c r="I64" s="29" t="b">
        <f t="shared" si="2"/>
        <v>0</v>
      </c>
      <c r="J64" s="4">
        <f t="shared" si="3"/>
        <v>1</v>
      </c>
      <c r="K64" s="35">
        <f t="shared" si="4"/>
        <v>35.19417475728154</v>
      </c>
      <c r="L64" s="6">
        <v>35.19417475728154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12.75">
      <c r="A65" s="18">
        <f ca="1" t="shared" si="0"/>
        <v>64</v>
      </c>
      <c r="B65" s="8">
        <f>IF(AND(C64=C65,K64=K65),B64,IF(C65="M",COUNTA($C$2:C65)-COUNTIF($C$2:C65,"K"),COUNTA($C$2:C65)-COUNTIF($C$2:C65,"M")))</f>
        <v>56</v>
      </c>
      <c r="C65" s="14" t="s">
        <v>83</v>
      </c>
      <c r="D65" s="14">
        <f>IF(E65="","",IF(AND(E64=E65,K64=K65),D64,IF(E65="MW",COUNTIF($E$2:E65,"MW"),COUNTIF($E$2:E65,"KW"))))</f>
        <v>9</v>
      </c>
      <c r="E65" s="17" t="str">
        <f t="shared" si="1"/>
        <v>MW</v>
      </c>
      <c r="F65" s="9" t="s">
        <v>222</v>
      </c>
      <c r="G65" s="9" t="s">
        <v>223</v>
      </c>
      <c r="H65" s="29">
        <v>1951</v>
      </c>
      <c r="I65" s="29" t="b">
        <f t="shared" si="2"/>
        <v>0</v>
      </c>
      <c r="J65" s="4">
        <f t="shared" si="3"/>
        <v>1</v>
      </c>
      <c r="K65" s="35">
        <f t="shared" si="4"/>
        <v>34.939759036144565</v>
      </c>
      <c r="L65" s="6">
        <v>34.939759036144565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2.75">
      <c r="A66" s="18">
        <f aca="true" ca="1" t="shared" si="5" ref="A66:A129">IF(K65=K66,A65,CELL("wiersz",A65))</f>
        <v>65</v>
      </c>
      <c r="B66" s="8">
        <f>IF(AND(C65=C66,K65=K66),B65,IF(C66="M",COUNTA($C$2:C66)-COUNTIF($C$2:C66,"K"),COUNTA($C$2:C66)-COUNTIF($C$2:C66,"M")))</f>
        <v>57</v>
      </c>
      <c r="C66" s="14" t="s">
        <v>83</v>
      </c>
      <c r="D66" s="14">
        <f>IF(E66="","",IF(AND(E65=E66,K65=K66),D65,IF(E66="MW",COUNTIF($E$2:E66,"MW"),COUNTIF($E$2:E66,"KW"))))</f>
      </c>
      <c r="E66" s="17">
        <f aca="true" t="shared" si="6" ref="E66:E129">IF(C66="M",IF(H66=0,"",IF($AR$1-H66&gt;49,"MW","")),IF(H66=0,"",IF($AR$1-H66&gt;44,"","")))</f>
      </c>
      <c r="F66" s="9" t="s">
        <v>52</v>
      </c>
      <c r="G66" s="9" t="s">
        <v>20</v>
      </c>
      <c r="H66" s="29">
        <v>1974</v>
      </c>
      <c r="I66" s="29" t="b">
        <f aca="true" t="shared" si="7" ref="I66:I129">AND(F65=F66,G65=G66)</f>
        <v>0</v>
      </c>
      <c r="J66" s="4">
        <f aca="true" t="shared" si="8" ref="J66:J129">COUNT(L66:AQ66)</f>
        <v>1</v>
      </c>
      <c r="K66" s="35">
        <f aca="true" t="shared" si="9" ref="K66:K129">IF(COUNT(L66:AQ66)&gt;7,LARGE(L66:AQ66,1)+LARGE(L66:AQ66,2)+LARGE(L66:AQ66,3)+LARGE(L66:AQ66,4)+LARGE(L66:AQ66,5)+LARGE(L66:AQ66,6)+LARGE(L66:AQ66,7),SUM(L66:AQ66))</f>
        <v>34.68899521531099</v>
      </c>
      <c r="L66" s="6">
        <v>34.68899521531099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ht="12.75">
      <c r="A67" s="18">
        <f ca="1" t="shared" si="5"/>
        <v>65</v>
      </c>
      <c r="B67" s="8">
        <f>IF(AND(C66=C67,K66=K67),B66,IF(C67="M",COUNTA($C$2:C67)-COUNTIF($C$2:C67,"K"),COUNTA($C$2:C67)-COUNTIF($C$2:C67,"M")))</f>
        <v>57</v>
      </c>
      <c r="C67" s="14" t="s">
        <v>83</v>
      </c>
      <c r="D67" s="14">
        <f>IF(E67="","",IF(AND(E66=E67,K66=K67),D66,IF(E67="MW",COUNTIF($E$2:E67,"MW"),COUNTIF($E$2:E67,"KW"))))</f>
      </c>
      <c r="E67" s="17">
        <f t="shared" si="6"/>
      </c>
      <c r="F67" s="9" t="s">
        <v>52</v>
      </c>
      <c r="G67" s="9" t="s">
        <v>40</v>
      </c>
      <c r="H67" s="29">
        <v>1982</v>
      </c>
      <c r="I67" s="29" t="b">
        <f t="shared" si="7"/>
        <v>0</v>
      </c>
      <c r="J67" s="4">
        <f t="shared" si="8"/>
        <v>1</v>
      </c>
      <c r="K67" s="35">
        <f t="shared" si="9"/>
        <v>34.68899521531099</v>
      </c>
      <c r="L67" s="6">
        <v>34.68899521531099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ht="12.75">
      <c r="A68" s="18">
        <f ca="1" t="shared" si="5"/>
        <v>65</v>
      </c>
      <c r="B68" s="8">
        <f>IF(AND(C67=C68,K67=K68),B67,IF(C68="M",COUNTA($C$2:C68)-COUNTIF($C$2:C68,"K"),COUNTA($C$2:C68)-COUNTIF($C$2:C68,"M")))</f>
        <v>57</v>
      </c>
      <c r="C68" s="14" t="s">
        <v>83</v>
      </c>
      <c r="D68" s="14">
        <f>IF(E68="","",IF(AND(E67=E68,K67=K68),D67,IF(E68="MW",COUNTIF($E$2:E68,"MW"),COUNTIF($E$2:E68,"KW"))))</f>
      </c>
      <c r="E68" s="17">
        <f t="shared" si="6"/>
      </c>
      <c r="F68" s="9" t="s">
        <v>224</v>
      </c>
      <c r="G68" s="9" t="s">
        <v>16</v>
      </c>
      <c r="H68" s="29">
        <v>1974</v>
      </c>
      <c r="I68" s="29" t="b">
        <f t="shared" si="7"/>
        <v>0</v>
      </c>
      <c r="J68" s="4">
        <f t="shared" si="8"/>
        <v>1</v>
      </c>
      <c r="K68" s="35">
        <f t="shared" si="9"/>
        <v>34.68899521531099</v>
      </c>
      <c r="L68" s="6">
        <v>34.68899521531099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ht="12.75">
      <c r="A69" s="18">
        <f ca="1" t="shared" si="5"/>
        <v>65</v>
      </c>
      <c r="B69" s="8">
        <f>IF(AND(C68=C69,K68=K69),B68,IF(C69="M",COUNTA($C$2:C69)-COUNTIF($C$2:C69,"K"),COUNTA($C$2:C69)-COUNTIF($C$2:C69,"M")))</f>
        <v>57</v>
      </c>
      <c r="C69" s="14" t="s">
        <v>83</v>
      </c>
      <c r="D69" s="14">
        <f>IF(E69="","",IF(AND(E68=E69,K68=K69),D68,IF(E69="MW",COUNTIF($E$2:E69,"MW"),COUNTIF($E$2:E69,"KW"))))</f>
      </c>
      <c r="E69" s="17">
        <f t="shared" si="6"/>
      </c>
      <c r="F69" s="9" t="s">
        <v>74</v>
      </c>
      <c r="G69" s="9" t="s">
        <v>28</v>
      </c>
      <c r="H69" s="29">
        <v>1986</v>
      </c>
      <c r="I69" s="29" t="b">
        <f t="shared" si="7"/>
        <v>0</v>
      </c>
      <c r="J69" s="4">
        <f t="shared" si="8"/>
        <v>1</v>
      </c>
      <c r="K69" s="35">
        <f t="shared" si="9"/>
        <v>34.68899521531099</v>
      </c>
      <c r="L69" s="6">
        <v>34.68899521531099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2.75">
      <c r="A70" s="18">
        <f ca="1" t="shared" si="5"/>
        <v>69</v>
      </c>
      <c r="B70" s="8">
        <f>IF(AND(C69=C70,K69=K70),B69,IF(C70="M",COUNTA($C$2:C70)-COUNTIF($C$2:C70,"K"),COUNTA($C$2:C70)-COUNTIF($C$2:C70,"M")))</f>
        <v>61</v>
      </c>
      <c r="C70" s="14" t="s">
        <v>83</v>
      </c>
      <c r="D70" s="14">
        <f>IF(E70="","",IF(AND(E69=E70,K69=K70),D69,IF(E70="MW",COUNTIF($E$2:E70,"MW"),COUNTIF($E$2:E70,"KW"))))</f>
      </c>
      <c r="E70" s="17">
        <f t="shared" si="6"/>
      </c>
      <c r="F70" s="9" t="s">
        <v>287</v>
      </c>
      <c r="G70" s="9" t="s">
        <v>13</v>
      </c>
      <c r="H70" s="29">
        <v>1978</v>
      </c>
      <c r="I70" s="29" t="b">
        <f t="shared" si="7"/>
        <v>0</v>
      </c>
      <c r="J70" s="4">
        <f t="shared" si="8"/>
        <v>1</v>
      </c>
      <c r="K70" s="35">
        <f t="shared" si="9"/>
        <v>34.07766990291262</v>
      </c>
      <c r="L70" s="6"/>
      <c r="M70" s="6">
        <v>34.07766990291262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4" ht="12.75">
      <c r="A71" s="18">
        <f ca="1" t="shared" si="5"/>
        <v>69</v>
      </c>
      <c r="B71" s="8">
        <f>IF(AND(C70=C71,K70=K71),B70,IF(C71="M",COUNTA($C$2:C71)-COUNTIF($C$2:C71,"K"),COUNTA($C$2:C71)-COUNTIF($C$2:C71,"M")))</f>
        <v>61</v>
      </c>
      <c r="C71" s="14" t="s">
        <v>83</v>
      </c>
      <c r="D71" s="14">
        <f>IF(E71="","",IF(AND(E70=E71,K70=K71),D70,IF(E71="MW",COUNTIF($E$2:E71,"MW"),COUNTIF($E$2:E71,"KW"))))</f>
      </c>
      <c r="E71" s="17">
        <f t="shared" si="6"/>
      </c>
      <c r="F71" s="9" t="s">
        <v>288</v>
      </c>
      <c r="G71" s="9" t="s">
        <v>58</v>
      </c>
      <c r="H71" s="29">
        <v>1977</v>
      </c>
      <c r="I71" s="29" t="b">
        <f t="shared" si="7"/>
        <v>0</v>
      </c>
      <c r="J71" s="4">
        <f t="shared" si="8"/>
        <v>1</v>
      </c>
      <c r="K71" s="35">
        <f t="shared" si="9"/>
        <v>34.07766990291262</v>
      </c>
      <c r="L71" s="6"/>
      <c r="M71" s="6">
        <v>34.07766990291262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/>
    </row>
    <row r="72" spans="1:43" ht="12.75">
      <c r="A72" s="18">
        <f ca="1" t="shared" si="5"/>
        <v>71</v>
      </c>
      <c r="B72" s="8">
        <f>IF(AND(C71=C72,K71=K72),B71,IF(C72="M",COUNTA($C$2:C72)-COUNTIF($C$2:C72,"K"),COUNTA($C$2:C72)-COUNTIF($C$2:C72,"M")))</f>
        <v>63</v>
      </c>
      <c r="C72" s="14" t="s">
        <v>83</v>
      </c>
      <c r="D72" s="14">
        <f>IF(E72="","",IF(AND(E71=E72,K71=K72),D71,IF(E72="MW",COUNTIF($E$2:E72,"MW"),COUNTIF($E$2:E72,"KW"))))</f>
      </c>
      <c r="E72" s="17">
        <f t="shared" si="6"/>
      </c>
      <c r="F72" s="9" t="s">
        <v>337</v>
      </c>
      <c r="G72" s="9" t="s">
        <v>27</v>
      </c>
      <c r="H72" s="29">
        <v>1983</v>
      </c>
      <c r="I72" s="29" t="b">
        <f t="shared" si="7"/>
        <v>0</v>
      </c>
      <c r="J72" s="4">
        <f t="shared" si="8"/>
        <v>1</v>
      </c>
      <c r="K72" s="35">
        <f t="shared" si="9"/>
        <v>34</v>
      </c>
      <c r="L72" s="6"/>
      <c r="M72" s="6"/>
      <c r="N72" s="6">
        <v>34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ht="12.75">
      <c r="A73" s="18">
        <f ca="1" t="shared" si="5"/>
        <v>71</v>
      </c>
      <c r="B73" s="8">
        <f>IF(AND(C72=C73,K72=K73),B72,IF(C73="M",COUNTA($C$2:C73)-COUNTIF($C$2:C73,"K"),COUNTA($C$2:C73)-COUNTIF($C$2:C73,"M")))</f>
        <v>63</v>
      </c>
      <c r="C73" s="14" t="s">
        <v>83</v>
      </c>
      <c r="D73" s="14">
        <f>IF(E73="","",IF(AND(E72=E73,K72=K73),D72,IF(E73="MW",COUNTIF($E$2:E73,"MW"),COUNTIF($E$2:E73,"KW"))))</f>
      </c>
      <c r="E73" s="17">
        <f t="shared" si="6"/>
      </c>
      <c r="F73" s="9" t="s">
        <v>336</v>
      </c>
      <c r="G73" s="9" t="s">
        <v>33</v>
      </c>
      <c r="H73" s="29">
        <v>1983</v>
      </c>
      <c r="I73" s="29" t="b">
        <f t="shared" si="7"/>
        <v>0</v>
      </c>
      <c r="J73" s="4">
        <f t="shared" si="8"/>
        <v>1</v>
      </c>
      <c r="K73" s="35">
        <f t="shared" si="9"/>
        <v>34</v>
      </c>
      <c r="L73" s="6"/>
      <c r="M73" s="6"/>
      <c r="N73" s="6">
        <v>34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2.75">
      <c r="A74" s="18">
        <f ca="1" t="shared" si="5"/>
        <v>73</v>
      </c>
      <c r="B74" s="8">
        <f>IF(AND(C73=C74,K73=K74),B73,IF(C74="M",COUNTA($C$2:C74)-COUNTIF($C$2:C74,"K"),COUNTA($C$2:C74)-COUNTIF($C$2:C74,"M")))</f>
        <v>65</v>
      </c>
      <c r="C74" s="14" t="s">
        <v>83</v>
      </c>
      <c r="D74" s="14">
        <f>IF(E74="","",IF(AND(E73=E74,K73=K74),D73,IF(E74="MW",COUNTIF($E$2:E74,"MW"),COUNTIF($E$2:E74,"KW"))))</f>
      </c>
      <c r="E74" s="17">
        <f t="shared" si="6"/>
      </c>
      <c r="F74" s="9" t="s">
        <v>425</v>
      </c>
      <c r="G74" s="9" t="s">
        <v>15</v>
      </c>
      <c r="H74" s="29"/>
      <c r="I74" s="29" t="b">
        <f t="shared" si="7"/>
        <v>0</v>
      </c>
      <c r="J74" s="4">
        <f t="shared" si="8"/>
        <v>1</v>
      </c>
      <c r="K74" s="35">
        <f t="shared" si="9"/>
        <v>33.06686046511628</v>
      </c>
      <c r="L74" s="6"/>
      <c r="M74" s="6"/>
      <c r="N74" s="6"/>
      <c r="O74" s="6">
        <v>33.06686046511628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4" ht="12.75">
      <c r="A75" s="18">
        <f ca="1" t="shared" si="5"/>
        <v>74</v>
      </c>
      <c r="B75" s="8">
        <f>IF(AND(C74=C75,K74=K75),B74,IF(C75="M",COUNTA($C$2:C75)-COUNTIF($C$2:C75,"K"),COUNTA($C$2:C75)-COUNTIF($C$2:C75,"M")))</f>
        <v>66</v>
      </c>
      <c r="C75" s="14" t="s">
        <v>83</v>
      </c>
      <c r="D75" s="14">
        <f>IF(E75="","",IF(AND(E74=E75,K74=K75),D74,IF(E75="MW",COUNTIF($E$2:E75,"MW"),COUNTIF($E$2:E75,"KW"))))</f>
        <v>10</v>
      </c>
      <c r="E75" s="17" t="str">
        <f t="shared" si="6"/>
        <v>MW</v>
      </c>
      <c r="F75" s="9" t="s">
        <v>338</v>
      </c>
      <c r="G75" s="9" t="s">
        <v>20</v>
      </c>
      <c r="H75" s="29">
        <v>1962</v>
      </c>
      <c r="I75" s="29" t="b">
        <f t="shared" si="7"/>
        <v>0</v>
      </c>
      <c r="J75" s="4">
        <f t="shared" si="8"/>
        <v>1</v>
      </c>
      <c r="K75" s="35">
        <f t="shared" si="9"/>
        <v>32.93357933579336</v>
      </c>
      <c r="L75" s="6"/>
      <c r="M75" s="6"/>
      <c r="N75" s="6">
        <v>32.93357933579336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/>
    </row>
    <row r="76" spans="1:43" ht="12.75">
      <c r="A76" s="18">
        <f ca="1" t="shared" si="5"/>
        <v>75</v>
      </c>
      <c r="B76" s="8">
        <f>IF(AND(C75=C76,K75=K76),B75,IF(C76="M",COUNTA($C$2:C76)-COUNTIF($C$2:C76,"K"),COUNTA($C$2:C76)-COUNTIF($C$2:C76,"M")))</f>
        <v>67</v>
      </c>
      <c r="C76" s="14" t="s">
        <v>83</v>
      </c>
      <c r="D76" s="14">
        <f>IF(E76="","",IF(AND(E75=E76,K75=K76),D75,IF(E76="MW",COUNTIF($E$2:E76,"MW"),COUNTIF($E$2:E76,"KW"))))</f>
      </c>
      <c r="E76" s="17">
        <f t="shared" si="6"/>
      </c>
      <c r="F76" s="9" t="s">
        <v>36</v>
      </c>
      <c r="G76" s="9" t="s">
        <v>23</v>
      </c>
      <c r="H76" s="29">
        <v>1969</v>
      </c>
      <c r="I76" s="29" t="b">
        <f t="shared" si="7"/>
        <v>0</v>
      </c>
      <c r="J76" s="4">
        <f t="shared" si="8"/>
        <v>1</v>
      </c>
      <c r="K76" s="35">
        <f t="shared" si="9"/>
        <v>32.87981859410429</v>
      </c>
      <c r="L76" s="6">
        <v>32.87981859410429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ht="12.75">
      <c r="A77" s="18">
        <f ca="1" t="shared" si="5"/>
        <v>76</v>
      </c>
      <c r="B77" s="8">
        <f>IF(AND(C76=C77,K76=K77),B76,IF(C77="M",COUNTA($C$2:C77)-COUNTIF($C$2:C77,"K"),COUNTA($C$2:C77)-COUNTIF($C$2:C77,"M")))</f>
        <v>68</v>
      </c>
      <c r="C77" s="14" t="s">
        <v>83</v>
      </c>
      <c r="D77" s="14">
        <f>IF(E77="","",IF(AND(E76=E77,K76=K77),D76,IF(E77="MW",COUNTIF($E$2:E77,"MW"),COUNTIF($E$2:E77,"KW"))))</f>
      </c>
      <c r="E77" s="17">
        <f t="shared" si="6"/>
      </c>
      <c r="F77" s="9" t="s">
        <v>67</v>
      </c>
      <c r="G77" s="9" t="s">
        <v>19</v>
      </c>
      <c r="H77" s="29">
        <v>1988</v>
      </c>
      <c r="I77" s="29" t="b">
        <f t="shared" si="7"/>
        <v>0</v>
      </c>
      <c r="J77" s="4">
        <f t="shared" si="8"/>
        <v>1</v>
      </c>
      <c r="K77" s="35">
        <f t="shared" si="9"/>
        <v>32.80373831775701</v>
      </c>
      <c r="L77" s="6"/>
      <c r="M77" s="6">
        <v>32.80373831775701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2.75">
      <c r="A78" s="18">
        <f ca="1" t="shared" si="5"/>
        <v>77</v>
      </c>
      <c r="B78" s="8">
        <f>IF(AND(C77=C78,K77=K78),B77,IF(C78="M",COUNTA($C$2:C78)-COUNTIF($C$2:C78,"K"),COUNTA($C$2:C78)-COUNTIF($C$2:C78,"M")))</f>
        <v>69</v>
      </c>
      <c r="C78" s="14" t="s">
        <v>83</v>
      </c>
      <c r="D78" s="14">
        <f>IF(E78="","",IF(AND(E77=E78,K77=K78),D77,IF(E78="MW",COUNTIF($E$2:E78,"MW"),COUNTIF($E$2:E78,"KW"))))</f>
      </c>
      <c r="E78" s="17">
        <f t="shared" si="6"/>
      </c>
      <c r="F78" s="9" t="s">
        <v>140</v>
      </c>
      <c r="G78" s="9" t="s">
        <v>38</v>
      </c>
      <c r="H78" s="29">
        <v>1984</v>
      </c>
      <c r="I78" s="29" t="b">
        <f t="shared" si="7"/>
        <v>0</v>
      </c>
      <c r="J78" s="4">
        <f t="shared" si="8"/>
        <v>1</v>
      </c>
      <c r="K78" s="35">
        <f t="shared" si="9"/>
        <v>32.5754060324826</v>
      </c>
      <c r="L78" s="6"/>
      <c r="M78" s="6">
        <v>32.5754060324826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ht="12.75">
      <c r="A79" s="18">
        <f ca="1" t="shared" si="5"/>
        <v>78</v>
      </c>
      <c r="B79" s="8">
        <f>IF(AND(C78=C79,K78=K79),B78,IF(C79="M",COUNTA($C$2:C79)-COUNTIF($C$2:C79,"K"),COUNTA($C$2:C79)-COUNTIF($C$2:C79,"M")))</f>
        <v>9</v>
      </c>
      <c r="C79" s="14" t="s">
        <v>84</v>
      </c>
      <c r="D79" s="14">
        <f>IF(E79="","",IF(AND(E78=E79,K78=K79),D78,IF(E79="MW",COUNTIF($E$2:E79,"MW"),COUNTIF($E$2:E79,"KW"))))</f>
      </c>
      <c r="E79" s="17">
        <f t="shared" si="6"/>
      </c>
      <c r="F79" s="9" t="s">
        <v>153</v>
      </c>
      <c r="G79" s="9" t="s">
        <v>112</v>
      </c>
      <c r="H79" s="29" t="s">
        <v>126</v>
      </c>
      <c r="I79" s="29" t="b">
        <f t="shared" si="7"/>
        <v>0</v>
      </c>
      <c r="J79" s="4">
        <f t="shared" si="8"/>
        <v>1</v>
      </c>
      <c r="K79" s="35">
        <f t="shared" si="9"/>
        <v>32.35023041474654</v>
      </c>
      <c r="L79" s="6"/>
      <c r="M79" s="6">
        <v>32.35023041474654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ht="12.75">
      <c r="A80" s="18">
        <f ca="1" t="shared" si="5"/>
        <v>78</v>
      </c>
      <c r="B80" s="8">
        <f>IF(AND(C79=C80,K79=K80),B79,IF(C80="M",COUNTA($C$2:C80)-COUNTIF($C$2:C80,"K"),COUNTA($C$2:C80)-COUNTIF($C$2:C80,"M")))</f>
        <v>70</v>
      </c>
      <c r="C80" s="14" t="s">
        <v>83</v>
      </c>
      <c r="D80" s="14">
        <f>IF(E80="","",IF(AND(E79=E80,K79=K80),D79,IF(E80="MW",COUNTIF($E$2:E80,"MW"),COUNTIF($E$2:E80,"KW"))))</f>
      </c>
      <c r="E80" s="17">
        <f t="shared" si="6"/>
      </c>
      <c r="F80" s="9" t="s">
        <v>141</v>
      </c>
      <c r="G80" s="9" t="s">
        <v>29</v>
      </c>
      <c r="H80" s="29">
        <v>1982</v>
      </c>
      <c r="I80" s="29" t="b">
        <f t="shared" si="7"/>
        <v>0</v>
      </c>
      <c r="J80" s="4">
        <f t="shared" si="8"/>
        <v>1</v>
      </c>
      <c r="K80" s="35">
        <f t="shared" si="9"/>
        <v>32.35023041474654</v>
      </c>
      <c r="L80" s="6"/>
      <c r="M80" s="6">
        <v>32.35023041474654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ht="12.75">
      <c r="A81" s="18">
        <f ca="1" t="shared" si="5"/>
        <v>80</v>
      </c>
      <c r="B81" s="8">
        <f>IF(AND(C80=C81,K80=K81),B80,IF(C81="M",COUNTA($C$2:C81)-COUNTIF($C$2:C81,"K"),COUNTA($C$2:C81)-COUNTIF($C$2:C81,"M")))</f>
        <v>10</v>
      </c>
      <c r="C81" s="14" t="s">
        <v>84</v>
      </c>
      <c r="D81" s="14">
        <f>IF(E81="","",IF(AND(E80=E81,K80=K81),D80,IF(E81="MW",COUNTIF($E$2:E81,"MW"),COUNTIF($E$2:E81,"KW"))))</f>
      </c>
      <c r="E81" s="17">
        <f t="shared" si="6"/>
      </c>
      <c r="F81" s="9" t="s">
        <v>192</v>
      </c>
      <c r="G81" s="9" t="s">
        <v>193</v>
      </c>
      <c r="H81" s="29">
        <v>1980</v>
      </c>
      <c r="I81" s="29" t="b">
        <f t="shared" si="7"/>
        <v>0</v>
      </c>
      <c r="J81" s="4">
        <f t="shared" si="8"/>
        <v>1</v>
      </c>
      <c r="K81" s="35">
        <f t="shared" si="9"/>
        <v>32.275862068965516</v>
      </c>
      <c r="L81" s="6"/>
      <c r="M81" s="6">
        <v>32.275862068965516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12.75">
      <c r="A82" s="18">
        <f ca="1" t="shared" si="5"/>
        <v>80</v>
      </c>
      <c r="B82" s="8">
        <f>IF(AND(C81=C82,K81=K82),B81,IF(C82="M",COUNTA($C$2:C82)-COUNTIF($C$2:C82,"K"),COUNTA($C$2:C82)-COUNTIF($C$2:C82,"M")))</f>
        <v>71</v>
      </c>
      <c r="C82" s="14" t="s">
        <v>83</v>
      </c>
      <c r="D82" s="14">
        <f>IF(E82="","",IF(AND(E81=E82,K81=K82),D81,IF(E82="MW",COUNTIF($E$2:E82,"MW"),COUNTIF($E$2:E82,"KW"))))</f>
      </c>
      <c r="E82" s="17">
        <f t="shared" si="6"/>
      </c>
      <c r="F82" s="9" t="s">
        <v>99</v>
      </c>
      <c r="G82" s="9" t="s">
        <v>14</v>
      </c>
      <c r="H82" s="29" t="s">
        <v>149</v>
      </c>
      <c r="I82" s="29" t="b">
        <f t="shared" si="7"/>
        <v>0</v>
      </c>
      <c r="J82" s="4">
        <f t="shared" si="8"/>
        <v>1</v>
      </c>
      <c r="K82" s="35">
        <f t="shared" si="9"/>
        <v>32.275862068965516</v>
      </c>
      <c r="L82" s="6"/>
      <c r="M82" s="6">
        <v>32.275862068965516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2.75">
      <c r="A83" s="18">
        <f ca="1" t="shared" si="5"/>
        <v>80</v>
      </c>
      <c r="B83" s="8">
        <f>IF(AND(C82=C83,K82=K83),B82,IF(C83="M",COUNTA($C$2:C83)-COUNTIF($C$2:C83,"K"),COUNTA($C$2:C83)-COUNTIF($C$2:C83,"M")))</f>
        <v>71</v>
      </c>
      <c r="C83" s="14" t="s">
        <v>83</v>
      </c>
      <c r="D83" s="14">
        <f>IF(E83="","",IF(AND(E82=E83,K82=K83),D82,IF(E83="MW",COUNTIF($E$2:E83,"MW"),COUNTIF($E$2:E83,"KW"))))</f>
      </c>
      <c r="E83" s="17">
        <f t="shared" si="6"/>
      </c>
      <c r="F83" s="9" t="s">
        <v>97</v>
      </c>
      <c r="G83" s="9" t="s">
        <v>31</v>
      </c>
      <c r="H83" s="29">
        <v>1982</v>
      </c>
      <c r="I83" s="29" t="b">
        <f t="shared" si="7"/>
        <v>0</v>
      </c>
      <c r="J83" s="4">
        <f t="shared" si="8"/>
        <v>1</v>
      </c>
      <c r="K83" s="35">
        <f t="shared" si="9"/>
        <v>32.275862068965516</v>
      </c>
      <c r="L83" s="6"/>
      <c r="M83" s="6">
        <v>32.275862068965516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ht="12.75">
      <c r="A84" s="18">
        <f ca="1" t="shared" si="5"/>
        <v>83</v>
      </c>
      <c r="B84" s="8">
        <f>IF(AND(C83=C84,K83=K84),B83,IF(C84="M",COUNTA($C$2:C84)-COUNTIF($C$2:C84,"K"),COUNTA($C$2:C84)-COUNTIF($C$2:C84,"M")))</f>
        <v>73</v>
      </c>
      <c r="C84" s="14" t="s">
        <v>83</v>
      </c>
      <c r="D84" s="14">
        <f>IF(E84="","",IF(AND(E83=E84,K83=K84),D83,IF(E84="MW",COUNTIF($E$2:E84,"MW"),COUNTIF($E$2:E84,"KW"))))</f>
      </c>
      <c r="E84" s="17">
        <f t="shared" si="6"/>
      </c>
      <c r="F84" s="9" t="s">
        <v>10</v>
      </c>
      <c r="G84" s="9" t="s">
        <v>94</v>
      </c>
      <c r="H84" s="29">
        <v>1983</v>
      </c>
      <c r="I84" s="29" t="b">
        <f t="shared" si="7"/>
        <v>0</v>
      </c>
      <c r="J84" s="4">
        <f t="shared" si="8"/>
        <v>1</v>
      </c>
      <c r="K84" s="35">
        <f t="shared" si="9"/>
        <v>32.04667863554758</v>
      </c>
      <c r="L84" s="6"/>
      <c r="M84" s="6"/>
      <c r="N84" s="6">
        <v>32.04667863554758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12.75">
      <c r="A85" s="18">
        <f ca="1" t="shared" si="5"/>
        <v>84</v>
      </c>
      <c r="B85" s="8">
        <f>IF(AND(C84=C85,K84=K85),B84,IF(C85="M",COUNTA($C$2:C85)-COUNTIF($C$2:C85,"K"),COUNTA($C$2:C85)-COUNTIF($C$2:C85,"M")))</f>
        <v>74</v>
      </c>
      <c r="C85" s="14" t="s">
        <v>83</v>
      </c>
      <c r="D85" s="14">
        <f>IF(E85="","",IF(AND(E84=E85,K84=K85),D84,IF(E85="MW",COUNTIF($E$2:E85,"MW"),COUNTIF($E$2:E85,"KW"))))</f>
      </c>
      <c r="E85" s="17">
        <f t="shared" si="6"/>
      </c>
      <c r="F85" s="9" t="s">
        <v>123</v>
      </c>
      <c r="G85" s="9" t="s">
        <v>33</v>
      </c>
      <c r="H85" s="29">
        <v>1977</v>
      </c>
      <c r="I85" s="29" t="b">
        <f t="shared" si="7"/>
        <v>0</v>
      </c>
      <c r="J85" s="4">
        <f t="shared" si="8"/>
        <v>1</v>
      </c>
      <c r="K85" s="35">
        <f t="shared" si="9"/>
        <v>32.008830022075045</v>
      </c>
      <c r="L85" s="6">
        <v>32.008830022075045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ht="12.75">
      <c r="A86" s="18">
        <f ca="1" t="shared" si="5"/>
        <v>85</v>
      </c>
      <c r="B86" s="8">
        <f>IF(AND(C85=C86,K85=K86),B85,IF(C86="M",COUNTA($C$2:C86)-COUNTIF($C$2:C86,"K"),COUNTA($C$2:C86)-COUNTIF($C$2:C86,"M")))</f>
        <v>75</v>
      </c>
      <c r="C86" s="14" t="s">
        <v>83</v>
      </c>
      <c r="D86" s="14">
        <f>IF(E86="","",IF(AND(E85=E86,K85=K86),D85,IF(E86="MW",COUNTIF($E$2:E86,"MW"),COUNTIF($E$2:E86,"KW"))))</f>
      </c>
      <c r="E86" s="17">
        <f t="shared" si="6"/>
      </c>
      <c r="F86" s="9" t="s">
        <v>339</v>
      </c>
      <c r="G86" s="9" t="s">
        <v>54</v>
      </c>
      <c r="H86" s="29">
        <v>1992</v>
      </c>
      <c r="I86" s="29" t="b">
        <f t="shared" si="7"/>
        <v>0</v>
      </c>
      <c r="J86" s="4">
        <f t="shared" si="8"/>
        <v>1</v>
      </c>
      <c r="K86" s="35">
        <f t="shared" si="9"/>
        <v>31.93202146690519</v>
      </c>
      <c r="L86" s="6"/>
      <c r="M86" s="6"/>
      <c r="N86" s="6">
        <v>31.93202146690519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ht="12.75">
      <c r="A87" s="18">
        <f ca="1" t="shared" si="5"/>
        <v>86</v>
      </c>
      <c r="B87" s="8">
        <f>IF(AND(C86=C87,K86=K87),B86,IF(C87="M",COUNTA($C$2:C87)-COUNTIF($C$2:C87,"K"),COUNTA($C$2:C87)-COUNTIF($C$2:C87,"M")))</f>
        <v>11</v>
      </c>
      <c r="C87" s="14" t="s">
        <v>84</v>
      </c>
      <c r="D87" s="14">
        <f>IF(E87="","",IF(AND(E86=E87,K86=K87),D86,IF(E87="MW",COUNTIF($E$2:E87,"MW"),COUNTIF($E$2:E87,"KW"))))</f>
      </c>
      <c r="E87" s="17">
        <f t="shared" si="6"/>
      </c>
      <c r="F87" s="9" t="s">
        <v>143</v>
      </c>
      <c r="G87" s="9" t="s">
        <v>110</v>
      </c>
      <c r="H87" s="29">
        <v>1974</v>
      </c>
      <c r="I87" s="29" t="b">
        <f t="shared" si="7"/>
        <v>0</v>
      </c>
      <c r="J87" s="4">
        <f t="shared" si="8"/>
        <v>1</v>
      </c>
      <c r="K87" s="35">
        <f t="shared" si="9"/>
        <v>31.728665207877448</v>
      </c>
      <c r="L87" s="6">
        <v>31.728665207877448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ht="12.75">
      <c r="A88" s="18">
        <f ca="1" t="shared" si="5"/>
        <v>86</v>
      </c>
      <c r="B88" s="8">
        <f>IF(AND(C87=C88,K87=K88),B87,IF(C88="M",COUNTA($C$2:C88)-COUNTIF($C$2:C88,"K"),COUNTA($C$2:C88)-COUNTIF($C$2:C88,"M")))</f>
        <v>76</v>
      </c>
      <c r="C88" s="14" t="s">
        <v>83</v>
      </c>
      <c r="D88" s="14">
        <f>IF(E88="","",IF(AND(E87=E88,K87=K88),D87,IF(E88="MW",COUNTIF($E$2:E88,"MW"),COUNTIF($E$2:E88,"KW"))))</f>
      </c>
      <c r="E88" s="17">
        <f t="shared" si="6"/>
      </c>
      <c r="F88" s="9" t="s">
        <v>175</v>
      </c>
      <c r="G88" s="9" t="s">
        <v>23</v>
      </c>
      <c r="H88" s="29">
        <v>1983</v>
      </c>
      <c r="I88" s="29" t="b">
        <f t="shared" si="7"/>
        <v>0</v>
      </c>
      <c r="J88" s="4">
        <f t="shared" si="8"/>
        <v>1</v>
      </c>
      <c r="K88" s="35">
        <f t="shared" si="9"/>
        <v>31.728665207877448</v>
      </c>
      <c r="L88" s="6">
        <v>31.728665207877448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ht="12.75">
      <c r="A89" s="18">
        <f ca="1" t="shared" si="5"/>
        <v>86</v>
      </c>
      <c r="B89" s="8">
        <f>IF(AND(C88=C89,K88=K89),B88,IF(C89="M",COUNTA($C$2:C89)-COUNTIF($C$2:C89,"K"),COUNTA($C$2:C89)-COUNTIF($C$2:C89,"M")))</f>
        <v>76</v>
      </c>
      <c r="C89" s="14" t="s">
        <v>83</v>
      </c>
      <c r="D89" s="14">
        <f>IF(E89="","",IF(AND(E88=E89,K88=K89),D88,IF(E89="MW",COUNTIF($E$2:E89,"MW"),COUNTIF($E$2:E89,"KW"))))</f>
      </c>
      <c r="E89" s="17">
        <f t="shared" si="6"/>
      </c>
      <c r="F89" s="9" t="s">
        <v>143</v>
      </c>
      <c r="G89" s="9" t="s">
        <v>62</v>
      </c>
      <c r="H89" s="29">
        <v>1974</v>
      </c>
      <c r="I89" s="29" t="b">
        <f t="shared" si="7"/>
        <v>0</v>
      </c>
      <c r="J89" s="4">
        <f t="shared" si="8"/>
        <v>1</v>
      </c>
      <c r="K89" s="35">
        <f t="shared" si="9"/>
        <v>31.728665207877448</v>
      </c>
      <c r="L89" s="6">
        <v>31.728665207877448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ht="12.75">
      <c r="A90" s="18">
        <f ca="1" t="shared" si="5"/>
        <v>86</v>
      </c>
      <c r="B90" s="8">
        <f>IF(AND(C89=C90,K89=K90),B89,IF(C90="M",COUNTA($C$2:C90)-COUNTIF($C$2:C90,"K"),COUNTA($C$2:C90)-COUNTIF($C$2:C90,"M")))</f>
        <v>76</v>
      </c>
      <c r="C90" s="14" t="s">
        <v>83</v>
      </c>
      <c r="D90" s="14">
        <f>IF(E90="","",IF(AND(E89=E90,K89=K90),D89,IF(E90="MW",COUNTIF($E$2:E90,"MW"),COUNTIF($E$2:E90,"KW"))))</f>
      </c>
      <c r="E90" s="17">
        <f t="shared" si="6"/>
      </c>
      <c r="F90" s="9" t="s">
        <v>225</v>
      </c>
      <c r="G90" s="9" t="s">
        <v>94</v>
      </c>
      <c r="H90" s="29">
        <v>1979</v>
      </c>
      <c r="I90" s="29" t="b">
        <f t="shared" si="7"/>
        <v>0</v>
      </c>
      <c r="J90" s="4">
        <f t="shared" si="8"/>
        <v>1</v>
      </c>
      <c r="K90" s="35">
        <f t="shared" si="9"/>
        <v>31.728665207877448</v>
      </c>
      <c r="L90" s="6">
        <v>31.728665207877448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4" ht="12.75">
      <c r="A91" s="18">
        <f ca="1" t="shared" si="5"/>
        <v>90</v>
      </c>
      <c r="B91" s="8">
        <f>IF(AND(C90=C91,K90=K91),B90,IF(C91="M",COUNTA($C$2:C91)-COUNTIF($C$2:C91,"K"),COUNTA($C$2:C91)-COUNTIF($C$2:C91,"M")))</f>
        <v>79</v>
      </c>
      <c r="C91" s="14" t="s">
        <v>83</v>
      </c>
      <c r="D91" s="14">
        <f>IF(E91="","",IF(AND(E90=E91,K90=K91),D90,IF(E91="MW",COUNTIF($E$2:E91,"MW"),COUNTIF($E$2:E91,"KW"))))</f>
      </c>
      <c r="E91" s="17">
        <f t="shared" si="6"/>
      </c>
      <c r="F91" s="9" t="s">
        <v>340</v>
      </c>
      <c r="G91" s="9" t="s">
        <v>18</v>
      </c>
      <c r="H91" s="29">
        <v>1978</v>
      </c>
      <c r="I91" s="29" t="b">
        <f t="shared" si="7"/>
        <v>0</v>
      </c>
      <c r="J91" s="4">
        <f t="shared" si="8"/>
        <v>1</v>
      </c>
      <c r="K91" s="35">
        <f t="shared" si="9"/>
        <v>31.537102473498237</v>
      </c>
      <c r="L91" s="6"/>
      <c r="M91" s="6"/>
      <c r="N91" s="6">
        <v>31.537102473498237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/>
    </row>
    <row r="92" spans="1:43" ht="12.75">
      <c r="A92" s="18">
        <f ca="1" t="shared" si="5"/>
        <v>91</v>
      </c>
      <c r="B92" s="8">
        <f>IF(AND(C91=C92,K91=K92),B91,IF(C92="M",COUNTA($C$2:C92)-COUNTIF($C$2:C92,"K"),COUNTA($C$2:C92)-COUNTIF($C$2:C92,"M")))</f>
        <v>80</v>
      </c>
      <c r="C92" s="14" t="s">
        <v>83</v>
      </c>
      <c r="D92" s="14">
        <f>IF(E92="","",IF(AND(E91=E92,K91=K92),D91,IF(E92="MW",COUNTIF($E$2:E92,"MW"),COUNTIF($E$2:E92,"KW"))))</f>
      </c>
      <c r="E92" s="17">
        <f t="shared" si="6"/>
      </c>
      <c r="F92" s="9" t="s">
        <v>226</v>
      </c>
      <c r="G92" s="9" t="s">
        <v>28</v>
      </c>
      <c r="H92" s="29">
        <v>1987</v>
      </c>
      <c r="I92" s="29" t="b">
        <f t="shared" si="7"/>
        <v>0</v>
      </c>
      <c r="J92" s="4">
        <f t="shared" si="8"/>
        <v>1</v>
      </c>
      <c r="K92" s="35">
        <f t="shared" si="9"/>
        <v>31.52173913043477</v>
      </c>
      <c r="L92" s="6">
        <v>31.52173913043477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ht="12.75">
      <c r="A93" s="18">
        <f ca="1" t="shared" si="5"/>
        <v>92</v>
      </c>
      <c r="B93" s="8">
        <f>IF(AND(C92=C93,K92=K93),B92,IF(C93="M",COUNTA($C$2:C93)-COUNTIF($C$2:C93,"K"),COUNTA($C$2:C93)-COUNTIF($C$2:C93,"M")))</f>
        <v>81</v>
      </c>
      <c r="C93" s="14" t="s">
        <v>83</v>
      </c>
      <c r="D93" s="14">
        <f>IF(E93="","",IF(AND(E92=E93,K92=K93),D92,IF(E93="MW",COUNTIF($E$2:E93,"MW"),COUNTIF($E$2:E93,"KW"))))</f>
      </c>
      <c r="E93" s="17">
        <f t="shared" si="6"/>
      </c>
      <c r="F93" s="9" t="s">
        <v>227</v>
      </c>
      <c r="G93" s="9" t="s">
        <v>57</v>
      </c>
      <c r="H93" s="29">
        <v>1996</v>
      </c>
      <c r="I93" s="29" t="b">
        <f t="shared" si="7"/>
        <v>0</v>
      </c>
      <c r="J93" s="4">
        <f t="shared" si="8"/>
        <v>1</v>
      </c>
      <c r="K93" s="35">
        <f t="shared" si="9"/>
        <v>31.25</v>
      </c>
      <c r="L93" s="6">
        <v>31.25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12.75">
      <c r="A94" s="18">
        <f ca="1" t="shared" si="5"/>
        <v>92</v>
      </c>
      <c r="B94" s="8">
        <f>IF(AND(C93=C94,K93=K94),B93,IF(C94="M",COUNTA($C$2:C94)-COUNTIF($C$2:C94,"K"),COUNTA($C$2:C94)-COUNTIF($C$2:C94,"M")))</f>
        <v>81</v>
      </c>
      <c r="C94" s="14" t="s">
        <v>83</v>
      </c>
      <c r="D94" s="14">
        <f>IF(E94="","",IF(AND(E93=E94,K93=K94),D93,IF(E94="MW",COUNTIF($E$2:E94,"MW"),COUNTIF($E$2:E94,"KW"))))</f>
      </c>
      <c r="E94" s="17">
        <f t="shared" si="6"/>
      </c>
      <c r="F94" s="9" t="s">
        <v>227</v>
      </c>
      <c r="G94" s="9" t="s">
        <v>34</v>
      </c>
      <c r="H94" s="29">
        <v>1972</v>
      </c>
      <c r="I94" s="29" t="b">
        <f t="shared" si="7"/>
        <v>0</v>
      </c>
      <c r="J94" s="4">
        <f t="shared" si="8"/>
        <v>1</v>
      </c>
      <c r="K94" s="35">
        <f t="shared" si="9"/>
        <v>31.25</v>
      </c>
      <c r="L94" s="6">
        <v>31.25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4" ht="12.75">
      <c r="A95" s="18">
        <f ca="1" t="shared" si="5"/>
        <v>94</v>
      </c>
      <c r="B95" s="8">
        <f>IF(AND(C94=C95,K94=K95),B94,IF(C95="M",COUNTA($C$2:C95)-COUNTIF($C$2:C95,"K"),COUNTA($C$2:C95)-COUNTIF($C$2:C95,"M")))</f>
        <v>83</v>
      </c>
      <c r="C95" s="14" t="s">
        <v>83</v>
      </c>
      <c r="D95" s="14">
        <f>IF(E95="","",IF(AND(E94=E95,K94=K95),D94,IF(E95="MW",COUNTIF($E$2:E95,"MW"),COUNTIF($E$2:E95,"KW"))))</f>
      </c>
      <c r="E95" s="17">
        <f t="shared" si="6"/>
      </c>
      <c r="F95" s="9" t="s">
        <v>341</v>
      </c>
      <c r="G95" s="9" t="s">
        <v>18</v>
      </c>
      <c r="H95" s="29">
        <v>1982</v>
      </c>
      <c r="I95" s="29" t="b">
        <f t="shared" si="7"/>
        <v>0</v>
      </c>
      <c r="J95" s="4">
        <f t="shared" si="8"/>
        <v>1</v>
      </c>
      <c r="K95" s="35">
        <f t="shared" si="9"/>
        <v>31.206293706293714</v>
      </c>
      <c r="L95" s="6"/>
      <c r="M95" s="6"/>
      <c r="N95" s="6">
        <v>31.206293706293714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/>
    </row>
    <row r="96" spans="1:43" ht="12.75">
      <c r="A96" s="18">
        <f ca="1" t="shared" si="5"/>
        <v>95</v>
      </c>
      <c r="B96" s="8">
        <f>IF(AND(C95=C96,K95=K96),B95,IF(C96="M",COUNTA($C$2:C96)-COUNTIF($C$2:C96,"K"),COUNTA($C$2:C96)-COUNTIF($C$2:C96,"M")))</f>
        <v>84</v>
      </c>
      <c r="C96" s="14" t="s">
        <v>83</v>
      </c>
      <c r="D96" s="14">
        <f>IF(E96="","",IF(AND(E95=E96,K95=K96),D95,IF(E96="MW",COUNTIF($E$2:E96,"MW"),COUNTIF($E$2:E96,"KW"))))</f>
      </c>
      <c r="E96" s="17">
        <f t="shared" si="6"/>
      </c>
      <c r="F96" s="9" t="s">
        <v>342</v>
      </c>
      <c r="G96" s="9" t="s">
        <v>343</v>
      </c>
      <c r="H96" s="29">
        <v>1981</v>
      </c>
      <c r="I96" s="29" t="b">
        <f t="shared" si="7"/>
        <v>0</v>
      </c>
      <c r="J96" s="4">
        <f t="shared" si="8"/>
        <v>1</v>
      </c>
      <c r="K96" s="35">
        <f t="shared" si="9"/>
        <v>31.097560975609763</v>
      </c>
      <c r="L96" s="6"/>
      <c r="M96" s="6"/>
      <c r="N96" s="6">
        <v>31.097560975609763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ht="12.75">
      <c r="A97" s="18">
        <f ca="1" t="shared" si="5"/>
        <v>96</v>
      </c>
      <c r="B97" s="8">
        <f>IF(AND(C96=C97,K96=K97),B96,IF(C97="M",COUNTA($C$2:C97)-COUNTIF($C$2:C97,"K"),COUNTA($C$2:C97)-COUNTIF($C$2:C97,"M")))</f>
        <v>85</v>
      </c>
      <c r="C97" s="14" t="s">
        <v>83</v>
      </c>
      <c r="D97" s="14">
        <f>IF(E97="","",IF(AND(E96=E97,K96=K97),D96,IF(E97="MW",COUNTIF($E$2:E97,"MW"),COUNTIF($E$2:E97,"KW"))))</f>
      </c>
      <c r="E97" s="17">
        <f t="shared" si="6"/>
      </c>
      <c r="F97" s="9" t="s">
        <v>344</v>
      </c>
      <c r="G97" s="9" t="s">
        <v>17</v>
      </c>
      <c r="H97" s="29">
        <v>1976</v>
      </c>
      <c r="I97" s="29" t="b">
        <f t="shared" si="7"/>
        <v>0</v>
      </c>
      <c r="J97" s="4">
        <f t="shared" si="8"/>
        <v>1</v>
      </c>
      <c r="K97" s="35">
        <f t="shared" si="9"/>
        <v>31.04347826086957</v>
      </c>
      <c r="L97" s="6"/>
      <c r="M97" s="6"/>
      <c r="N97" s="6">
        <v>31.04347826086957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ht="12.75">
      <c r="A98" s="18">
        <f ca="1" t="shared" si="5"/>
        <v>97</v>
      </c>
      <c r="B98" s="8">
        <f>IF(AND(C97=C98,K97=K98),B97,IF(C98="M",COUNTA($C$2:C98)-COUNTIF($C$2:C98,"K"),COUNTA($C$2:C98)-COUNTIF($C$2:C98,"M")))</f>
        <v>86</v>
      </c>
      <c r="C98" s="14" t="s">
        <v>83</v>
      </c>
      <c r="D98" s="14">
        <f>IF(E98="","",IF(AND(E97=E98,K97=K98),D97,IF(E98="MW",COUNTIF($E$2:E98,"MW"),COUNTIF($E$2:E98,"KW"))))</f>
      </c>
      <c r="E98" s="17">
        <f t="shared" si="6"/>
      </c>
      <c r="F98" s="9" t="s">
        <v>345</v>
      </c>
      <c r="G98" s="9" t="s">
        <v>94</v>
      </c>
      <c r="H98" s="29">
        <v>1977</v>
      </c>
      <c r="I98" s="29" t="b">
        <f t="shared" si="7"/>
        <v>0</v>
      </c>
      <c r="J98" s="4">
        <f t="shared" si="8"/>
        <v>1</v>
      </c>
      <c r="K98" s="35">
        <f t="shared" si="9"/>
        <v>30.989583333333343</v>
      </c>
      <c r="L98" s="6"/>
      <c r="M98" s="6"/>
      <c r="N98" s="6">
        <v>30.989583333333343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4" ht="12.75">
      <c r="A99" s="18">
        <f ca="1" t="shared" si="5"/>
        <v>97</v>
      </c>
      <c r="B99" s="8">
        <f>IF(AND(C98=C99,K98=K99),B98,IF(C99="M",COUNTA($C$2:C99)-COUNTIF($C$2:C99,"K"),COUNTA($C$2:C99)-COUNTIF($C$2:C99,"M")))</f>
        <v>86</v>
      </c>
      <c r="C99" s="14" t="s">
        <v>83</v>
      </c>
      <c r="D99" s="14">
        <f>IF(E99="","",IF(AND(E98=E99,K98=K99),D98,IF(E99="MW",COUNTIF($E$2:E99,"MW"),COUNTIF($E$2:E99,"KW"))))</f>
      </c>
      <c r="E99" s="17">
        <f t="shared" si="6"/>
      </c>
      <c r="F99" s="9" t="s">
        <v>348</v>
      </c>
      <c r="G99" s="9" t="s">
        <v>61</v>
      </c>
      <c r="H99" s="29">
        <v>1969</v>
      </c>
      <c r="I99" s="29" t="b">
        <f t="shared" si="7"/>
        <v>0</v>
      </c>
      <c r="J99" s="4">
        <f t="shared" si="8"/>
        <v>1</v>
      </c>
      <c r="K99" s="35">
        <f t="shared" si="9"/>
        <v>30.989583333333343</v>
      </c>
      <c r="L99" s="6"/>
      <c r="M99" s="6"/>
      <c r="N99" s="6">
        <v>30.989583333333343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/>
    </row>
    <row r="100" spans="1:43" ht="12.75">
      <c r="A100" s="18">
        <f ca="1" t="shared" si="5"/>
        <v>97</v>
      </c>
      <c r="B100" s="8">
        <f>IF(AND(C99=C100,K99=K100),B99,IF(C100="M",COUNTA($C$2:C100)-COUNTIF($C$2:C100,"K"),COUNTA($C$2:C100)-COUNTIF($C$2:C100,"M")))</f>
        <v>86</v>
      </c>
      <c r="C100" s="14" t="s">
        <v>83</v>
      </c>
      <c r="D100" s="14">
        <f>IF(E100="","",IF(AND(E99=E100,K99=K100),D99,IF(E100="MW",COUNTIF($E$2:E100,"MW"),COUNTIF($E$2:E100,"KW"))))</f>
      </c>
      <c r="E100" s="17">
        <f t="shared" si="6"/>
      </c>
      <c r="F100" s="9" t="s">
        <v>346</v>
      </c>
      <c r="G100" s="9" t="s">
        <v>27</v>
      </c>
      <c r="H100" s="29">
        <v>1982</v>
      </c>
      <c r="I100" s="29" t="b">
        <f t="shared" si="7"/>
        <v>0</v>
      </c>
      <c r="J100" s="4">
        <f t="shared" si="8"/>
        <v>1</v>
      </c>
      <c r="K100" s="35">
        <f t="shared" si="9"/>
        <v>30.989583333333343</v>
      </c>
      <c r="L100" s="6"/>
      <c r="M100" s="6"/>
      <c r="N100" s="6">
        <v>30.989583333333343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ht="12.75">
      <c r="A101" s="18">
        <f ca="1" t="shared" si="5"/>
        <v>100</v>
      </c>
      <c r="B101" s="8">
        <f>IF(AND(C100=C101,K100=K101),B100,IF(C101="M",COUNTA($C$2:C101)-COUNTIF($C$2:C101,"K"),COUNTA($C$2:C101)-COUNTIF($C$2:C101,"M")))</f>
        <v>89</v>
      </c>
      <c r="C101" s="14" t="s">
        <v>83</v>
      </c>
      <c r="D101" s="14">
        <f>IF(E101="","",IF(AND(E100=E101,K100=K101),D100,IF(E101="MW",COUNTIF($E$2:E101,"MW"),COUNTIF($E$2:E101,"KW"))))</f>
      </c>
      <c r="E101" s="17">
        <f t="shared" si="6"/>
      </c>
      <c r="F101" s="9" t="s">
        <v>64</v>
      </c>
      <c r="G101" s="9" t="s">
        <v>27</v>
      </c>
      <c r="H101" s="29">
        <v>1977</v>
      </c>
      <c r="I101" s="29" t="b">
        <f t="shared" si="7"/>
        <v>0</v>
      </c>
      <c r="J101" s="4">
        <f t="shared" si="8"/>
        <v>1</v>
      </c>
      <c r="K101" s="35">
        <f t="shared" si="9"/>
        <v>30.526315789473674</v>
      </c>
      <c r="L101" s="6">
        <v>30.526315789473674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ht="12.75">
      <c r="A102" s="18">
        <f ca="1" t="shared" si="5"/>
        <v>100</v>
      </c>
      <c r="B102" s="8">
        <f>IF(AND(C101=C102,K101=K102),B101,IF(C102="M",COUNTA($C$2:C102)-COUNTIF($C$2:C102,"K"),COUNTA($C$2:C102)-COUNTIF($C$2:C102,"M")))</f>
        <v>89</v>
      </c>
      <c r="C102" s="14" t="s">
        <v>83</v>
      </c>
      <c r="D102" s="14">
        <f>IF(E102="","",IF(AND(E101=E102,K101=K102),D101,IF(E102="MW",COUNTIF($E$2:E102,"MW"),COUNTIF($E$2:E102,"KW"))))</f>
      </c>
      <c r="E102" s="17">
        <f t="shared" si="6"/>
      </c>
      <c r="F102" s="9" t="s">
        <v>124</v>
      </c>
      <c r="G102" s="9" t="s">
        <v>26</v>
      </c>
      <c r="H102" s="9">
        <v>1971</v>
      </c>
      <c r="I102" s="29" t="b">
        <f t="shared" si="7"/>
        <v>0</v>
      </c>
      <c r="J102" s="4">
        <f t="shared" si="8"/>
        <v>1</v>
      </c>
      <c r="K102" s="35">
        <f t="shared" si="9"/>
        <v>30.526315789473674</v>
      </c>
      <c r="L102" s="6">
        <v>30.526315789473674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4" ht="12.75">
      <c r="A103" s="18">
        <f ca="1" t="shared" si="5"/>
        <v>100</v>
      </c>
      <c r="B103" s="8">
        <f>IF(AND(C102=C103,K102=K103),B102,IF(C103="M",COUNTA($C$2:C103)-COUNTIF($C$2:C103,"K"),COUNTA($C$2:C103)-COUNTIF($C$2:C103,"M")))</f>
        <v>89</v>
      </c>
      <c r="C103" s="14" t="s">
        <v>83</v>
      </c>
      <c r="D103" s="14">
        <f>IF(E103="","",IF(AND(E102=E103,K102=K103),D102,IF(E103="MW",COUNTIF($E$2:E103,"MW"),COUNTIF($E$2:E103,"KW"))))</f>
      </c>
      <c r="E103" s="17">
        <f t="shared" si="6"/>
      </c>
      <c r="F103" s="9" t="s">
        <v>63</v>
      </c>
      <c r="G103" s="9" t="s">
        <v>18</v>
      </c>
      <c r="H103" s="9">
        <v>1984</v>
      </c>
      <c r="I103" s="29" t="b">
        <f t="shared" si="7"/>
        <v>0</v>
      </c>
      <c r="J103" s="4">
        <f t="shared" si="8"/>
        <v>1</v>
      </c>
      <c r="K103" s="35">
        <f t="shared" si="9"/>
        <v>30.526315789473674</v>
      </c>
      <c r="L103" s="6">
        <v>30.526315789473674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/>
    </row>
    <row r="104" spans="1:43" ht="12.75">
      <c r="A104" s="18">
        <f ca="1" t="shared" si="5"/>
        <v>103</v>
      </c>
      <c r="B104" s="8">
        <f>IF(AND(C103=C104,K103=K104),B103,IF(C104="M",COUNTA($C$2:C104)-COUNTIF($C$2:C104,"K"),COUNTA($C$2:C104)-COUNTIF($C$2:C104,"M")))</f>
        <v>92</v>
      </c>
      <c r="C104" s="14" t="s">
        <v>83</v>
      </c>
      <c r="D104" s="14">
        <f>IF(E104="","",IF(AND(E103=E104,K103=K104),D103,IF(E104="MW",COUNTIF($E$2:E104,"MW"),COUNTIF($E$2:E104,"KW"))))</f>
      </c>
      <c r="E104" s="17">
        <f t="shared" si="6"/>
      </c>
      <c r="F104" s="9" t="s">
        <v>350</v>
      </c>
      <c r="G104" s="9" t="s">
        <v>13</v>
      </c>
      <c r="H104" s="29">
        <v>1988</v>
      </c>
      <c r="I104" s="29" t="b">
        <f t="shared" si="7"/>
        <v>0</v>
      </c>
      <c r="J104" s="4">
        <f t="shared" si="8"/>
        <v>1</v>
      </c>
      <c r="K104" s="35">
        <f t="shared" si="9"/>
        <v>29.75</v>
      </c>
      <c r="L104" s="6"/>
      <c r="M104" s="6"/>
      <c r="N104" s="6">
        <v>29.75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ht="12.75">
      <c r="A105" s="18">
        <f ca="1" t="shared" si="5"/>
        <v>103</v>
      </c>
      <c r="B105" s="8">
        <f>IF(AND(C104=C105,K104=K105),B104,IF(C105="M",COUNTA($C$2:C105)-COUNTIF($C$2:C105,"K"),COUNTA($C$2:C105)-COUNTIF($C$2:C105,"M")))</f>
        <v>92</v>
      </c>
      <c r="C105" s="14" t="s">
        <v>83</v>
      </c>
      <c r="D105" s="14">
        <f>IF(E105="","",IF(AND(E104=E105,K104=K105),D104,IF(E105="MW",COUNTIF($E$2:E105,"MW"),COUNTIF($E$2:E105,"KW"))))</f>
      </c>
      <c r="E105" s="17">
        <f t="shared" si="6"/>
      </c>
      <c r="F105" s="9" t="s">
        <v>182</v>
      </c>
      <c r="G105" s="9" t="s">
        <v>38</v>
      </c>
      <c r="H105" s="29">
        <v>1981</v>
      </c>
      <c r="I105" s="29" t="b">
        <f t="shared" si="7"/>
        <v>0</v>
      </c>
      <c r="J105" s="4">
        <f t="shared" si="8"/>
        <v>1</v>
      </c>
      <c r="K105" s="35">
        <f t="shared" si="9"/>
        <v>29.75</v>
      </c>
      <c r="L105" s="6"/>
      <c r="M105" s="6"/>
      <c r="N105" s="6">
        <v>29.75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ht="12.75">
      <c r="A106" s="18">
        <f ca="1" t="shared" si="5"/>
        <v>105</v>
      </c>
      <c r="B106" s="8">
        <f>IF(AND(C105=C106,K105=K106),B105,IF(C106="M",COUNTA($C$2:C106)-COUNTIF($C$2:C106,"K"),COUNTA($C$2:C106)-COUNTIF($C$2:C106,"M")))</f>
        <v>94</v>
      </c>
      <c r="C106" s="14" t="s">
        <v>83</v>
      </c>
      <c r="D106" s="14">
        <f>IF(E106="","",IF(AND(E105=E106,K105=K106),D105,IF(E106="MW",COUNTIF($E$2:E106,"MW"),COUNTIF($E$2:E106,"KW"))))</f>
      </c>
      <c r="E106" s="17">
        <f t="shared" si="6"/>
      </c>
      <c r="F106" s="9" t="s">
        <v>351</v>
      </c>
      <c r="G106" s="9" t="s">
        <v>54</v>
      </c>
      <c r="H106" s="29">
        <v>1987</v>
      </c>
      <c r="I106" s="29" t="b">
        <f t="shared" si="7"/>
        <v>0</v>
      </c>
      <c r="J106" s="4">
        <f t="shared" si="8"/>
        <v>1</v>
      </c>
      <c r="K106" s="35">
        <f t="shared" si="9"/>
        <v>29.70049916805325</v>
      </c>
      <c r="L106" s="6"/>
      <c r="M106" s="6"/>
      <c r="N106" s="6">
        <v>29.70049916805325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ht="12.75">
      <c r="A107" s="18">
        <f ca="1" t="shared" si="5"/>
        <v>105</v>
      </c>
      <c r="B107" s="8">
        <f>IF(AND(C106=C107,K106=K107),B106,IF(C107="M",COUNTA($C$2:C107)-COUNTIF($C$2:C107,"K"),COUNTA($C$2:C107)-COUNTIF($C$2:C107,"M")))</f>
        <v>94</v>
      </c>
      <c r="C107" s="14" t="s">
        <v>83</v>
      </c>
      <c r="D107" s="14">
        <f>IF(E107="","",IF(AND(E106=E107,K106=K107),D106,IF(E107="MW",COUNTIF($E$2:E107,"MW"),COUNTIF($E$2:E107,"KW"))))</f>
      </c>
      <c r="E107" s="17">
        <f t="shared" si="6"/>
      </c>
      <c r="F107" s="9" t="s">
        <v>131</v>
      </c>
      <c r="G107" s="9" t="s">
        <v>92</v>
      </c>
      <c r="H107" s="29">
        <v>1987</v>
      </c>
      <c r="I107" s="29" t="b">
        <f t="shared" si="7"/>
        <v>0</v>
      </c>
      <c r="J107" s="4">
        <f t="shared" si="8"/>
        <v>1</v>
      </c>
      <c r="K107" s="35">
        <f t="shared" si="9"/>
        <v>29.70049916805325</v>
      </c>
      <c r="L107" s="6"/>
      <c r="M107" s="6"/>
      <c r="N107" s="6">
        <v>29.70049916805325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ht="12.75">
      <c r="A108" s="18">
        <f ca="1" t="shared" si="5"/>
        <v>107</v>
      </c>
      <c r="B108" s="8">
        <f>IF(AND(C107=C108,K107=K108),B107,IF(C108="M",COUNTA($C$2:C108)-COUNTIF($C$2:C108,"K"),COUNTA($C$2:C108)-COUNTIF($C$2:C108,"M")))</f>
        <v>96</v>
      </c>
      <c r="C108" s="14" t="s">
        <v>83</v>
      </c>
      <c r="D108" s="14">
        <f>IF(E108="","",IF(AND(E107=E108,K107=K108),D107,IF(E108="MW",COUNTIF($E$2:E108,"MW"),COUNTIF($E$2:E108,"KW"))))</f>
      </c>
      <c r="E108" s="17">
        <f t="shared" si="6"/>
      </c>
      <c r="F108" s="9" t="s">
        <v>332</v>
      </c>
      <c r="G108" s="9" t="s">
        <v>23</v>
      </c>
      <c r="H108" s="9" t="s">
        <v>508</v>
      </c>
      <c r="I108" s="29" t="b">
        <f t="shared" si="7"/>
        <v>0</v>
      </c>
      <c r="J108" s="4">
        <f t="shared" si="8"/>
        <v>1</v>
      </c>
      <c r="K108" s="35">
        <f t="shared" si="9"/>
        <v>29.622395833333332</v>
      </c>
      <c r="L108" s="6"/>
      <c r="M108" s="6"/>
      <c r="N108" s="6"/>
      <c r="O108" s="6">
        <v>29.622395833333332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ht="12.75">
      <c r="A109" s="18">
        <f ca="1" t="shared" si="5"/>
        <v>107</v>
      </c>
      <c r="B109" s="8">
        <f>IF(AND(C108=C109,K108=K109),B108,IF(C109="M",COUNTA($C$2:C109)-COUNTIF($C$2:C109,"K"),COUNTA($C$2:C109)-COUNTIF($C$2:C109,"M")))</f>
        <v>96</v>
      </c>
      <c r="C109" s="14" t="s">
        <v>83</v>
      </c>
      <c r="D109" s="14">
        <f>IF(E109="","",IF(AND(E108=E109,K108=K109),D108,IF(E109="MW",COUNTIF($E$2:E109,"MW"),COUNTIF($E$2:E109,"KW"))))</f>
      </c>
      <c r="E109" s="17">
        <f t="shared" si="6"/>
      </c>
      <c r="F109" s="9" t="s">
        <v>426</v>
      </c>
      <c r="G109" s="9" t="s">
        <v>34</v>
      </c>
      <c r="H109" s="29"/>
      <c r="I109" s="29" t="b">
        <f t="shared" si="7"/>
        <v>0</v>
      </c>
      <c r="J109" s="4">
        <f t="shared" si="8"/>
        <v>1</v>
      </c>
      <c r="K109" s="35">
        <f t="shared" si="9"/>
        <v>29.622395833333332</v>
      </c>
      <c r="L109" s="6"/>
      <c r="M109" s="6"/>
      <c r="N109" s="6"/>
      <c r="O109" s="6">
        <v>29.622395833333332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ht="12.75">
      <c r="A110" s="18">
        <f ca="1" t="shared" si="5"/>
        <v>109</v>
      </c>
      <c r="B110" s="8">
        <f>IF(AND(C109=C110,K109=K110),B109,IF(C110="M",COUNTA($C$2:C110)-COUNTIF($C$2:C110,"K"),COUNTA($C$2:C110)-COUNTIF($C$2:C110,"M")))</f>
        <v>98</v>
      </c>
      <c r="C110" s="14" t="s">
        <v>83</v>
      </c>
      <c r="D110" s="14">
        <f>IF(E110="","",IF(AND(E109=E110,K109=K110),D109,IF(E110="MW",COUNTIF($E$2:E110,"MW"),COUNTIF($E$2:E110,"KW"))))</f>
      </c>
      <c r="E110" s="17">
        <f t="shared" si="6"/>
      </c>
      <c r="F110" s="9" t="s">
        <v>114</v>
      </c>
      <c r="G110" s="9" t="s">
        <v>13</v>
      </c>
      <c r="H110" s="29">
        <v>1978</v>
      </c>
      <c r="I110" s="29" t="b">
        <f t="shared" si="7"/>
        <v>0</v>
      </c>
      <c r="J110" s="4">
        <f t="shared" si="8"/>
        <v>1</v>
      </c>
      <c r="K110" s="35">
        <f t="shared" si="9"/>
        <v>29.352226720647767</v>
      </c>
      <c r="L110" s="6">
        <v>29.352226720647767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>
      <c r="A111" s="18">
        <f ca="1" t="shared" si="5"/>
        <v>110</v>
      </c>
      <c r="B111" s="8">
        <f>IF(AND(C110=C111,K110=K111),B110,IF(C111="M",COUNTA($C$2:C111)-COUNTIF($C$2:C111,"K"),COUNTA($C$2:C111)-COUNTIF($C$2:C111,"M")))</f>
        <v>99</v>
      </c>
      <c r="C111" s="14" t="s">
        <v>83</v>
      </c>
      <c r="D111" s="14">
        <f>IF(E111="","",IF(AND(E110=E111,K110=K111),D110,IF(E111="MW",COUNTIF($E$2:E111,"MW"),COUNTIF($E$2:E111,"KW"))))</f>
      </c>
      <c r="E111" s="17">
        <f t="shared" si="6"/>
      </c>
      <c r="F111" s="9" t="s">
        <v>352</v>
      </c>
      <c r="G111" s="9" t="s">
        <v>17</v>
      </c>
      <c r="H111" s="9">
        <v>1971</v>
      </c>
      <c r="I111" s="29" t="b">
        <f t="shared" si="7"/>
        <v>0</v>
      </c>
      <c r="J111" s="4">
        <f t="shared" si="8"/>
        <v>1</v>
      </c>
      <c r="K111" s="35">
        <f t="shared" si="9"/>
        <v>29.11908646003263</v>
      </c>
      <c r="L111" s="6"/>
      <c r="M111" s="6"/>
      <c r="N111" s="6">
        <v>29.11908646003263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>
      <c r="A112" s="18">
        <f ca="1" t="shared" si="5"/>
        <v>111</v>
      </c>
      <c r="B112" s="8">
        <f>IF(AND(C111=C112,K111=K112),B111,IF(C112="M",COUNTA($C$2:C112)-COUNTIF($C$2:C112,"K"),COUNTA($C$2:C112)-COUNTIF($C$2:C112,"M")))</f>
        <v>100</v>
      </c>
      <c r="C112" s="14" t="s">
        <v>83</v>
      </c>
      <c r="D112" s="14">
        <f>IF(E112="","",IF(AND(E111=E112,K111=K112),D111,IF(E112="MW",COUNTIF($E$2:E112,"MW"),COUNTIF($E$2:E112,"KW"))))</f>
      </c>
      <c r="E112" s="17">
        <f t="shared" si="6"/>
      </c>
      <c r="F112" s="9" t="s">
        <v>145</v>
      </c>
      <c r="G112" s="9" t="s">
        <v>28</v>
      </c>
      <c r="H112" s="9">
        <v>1983</v>
      </c>
      <c r="I112" s="29" t="b">
        <f t="shared" si="7"/>
        <v>0</v>
      </c>
      <c r="J112" s="4">
        <f t="shared" si="8"/>
        <v>1</v>
      </c>
      <c r="K112" s="35">
        <f t="shared" si="9"/>
        <v>28.543307086614163</v>
      </c>
      <c r="L112" s="6">
        <v>28.543307086614163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>
      <c r="A113" s="18">
        <f ca="1" t="shared" si="5"/>
        <v>112</v>
      </c>
      <c r="B113" s="8">
        <f>IF(AND(C112=C113,K112=K113),B112,IF(C113="M",COUNTA($C$2:C113)-COUNTIF($C$2:C113,"K"),COUNTA($C$2:C113)-COUNTIF($C$2:C113,"M")))</f>
        <v>101</v>
      </c>
      <c r="C113" s="14" t="s">
        <v>83</v>
      </c>
      <c r="D113" s="14">
        <f>IF(E113="","",IF(AND(E112=E113,K112=K113),D112,IF(E113="MW",COUNTIF($E$2:E113,"MW"),COUNTIF($E$2:E113,"KW"))))</f>
        <v>11</v>
      </c>
      <c r="E113" s="17" t="str">
        <f t="shared" si="6"/>
        <v>MW</v>
      </c>
      <c r="F113" s="9" t="s">
        <v>353</v>
      </c>
      <c r="G113" s="9" t="s">
        <v>44</v>
      </c>
      <c r="H113" s="9">
        <v>1955</v>
      </c>
      <c r="I113" s="29" t="b">
        <f t="shared" si="7"/>
        <v>0</v>
      </c>
      <c r="J113" s="4">
        <f t="shared" si="8"/>
        <v>1</v>
      </c>
      <c r="K113" s="35">
        <f t="shared" si="9"/>
        <v>28.333333333333336</v>
      </c>
      <c r="L113" s="6"/>
      <c r="M113" s="6"/>
      <c r="N113" s="6">
        <v>28.333333333333336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>
      <c r="A114" s="18">
        <f ca="1" t="shared" si="5"/>
        <v>113</v>
      </c>
      <c r="B114" s="8">
        <f>IF(AND(C113=C114,K113=K114),B113,IF(C114="M",COUNTA($C$2:C114)-COUNTIF($C$2:C114,"K"),COUNTA($C$2:C114)-COUNTIF($C$2:C114,"M")))</f>
        <v>102</v>
      </c>
      <c r="C114" s="14" t="s">
        <v>83</v>
      </c>
      <c r="D114" s="14">
        <f>IF(E114="","",IF(AND(E113=E114,K113=K114),D113,IF(E114="MW",COUNTIF($E$2:E114,"MW"),COUNTIF($E$2:E114,"KW"))))</f>
      </c>
      <c r="E114" s="17">
        <f t="shared" si="6"/>
      </c>
      <c r="F114" s="9" t="s">
        <v>142</v>
      </c>
      <c r="G114" s="9" t="s">
        <v>68</v>
      </c>
      <c r="H114" s="9">
        <v>1967</v>
      </c>
      <c r="I114" s="29" t="b">
        <f t="shared" si="7"/>
        <v>0</v>
      </c>
      <c r="J114" s="4">
        <f t="shared" si="8"/>
        <v>1</v>
      </c>
      <c r="K114" s="35">
        <f t="shared" si="9"/>
        <v>27.97805642633229</v>
      </c>
      <c r="L114" s="6"/>
      <c r="M114" s="6"/>
      <c r="N114" s="6">
        <v>27.97805642633229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>
      <c r="A115" s="18">
        <f ca="1" t="shared" si="5"/>
        <v>114</v>
      </c>
      <c r="B115" s="8">
        <f>IF(AND(C114=C115,K114=K115),B114,IF(C115="M",COUNTA($C$2:C115)-COUNTIF($C$2:C115,"K"),COUNTA($C$2:C115)-COUNTIF($C$2:C115,"M")))</f>
        <v>103</v>
      </c>
      <c r="C115" s="14" t="s">
        <v>83</v>
      </c>
      <c r="D115" s="14">
        <f>IF(E115="","",IF(AND(E114=E115,K114=K115),D114,IF(E115="MW",COUNTIF($E$2:E115,"MW"),COUNTIF($E$2:E115,"KW"))))</f>
        <v>12</v>
      </c>
      <c r="E115" s="17" t="str">
        <f t="shared" si="6"/>
        <v>MW</v>
      </c>
      <c r="F115" s="9" t="s">
        <v>290</v>
      </c>
      <c r="G115" s="9" t="s">
        <v>39</v>
      </c>
      <c r="H115" s="9">
        <v>1948</v>
      </c>
      <c r="I115" s="29" t="b">
        <f t="shared" si="7"/>
        <v>0</v>
      </c>
      <c r="J115" s="4">
        <f t="shared" si="8"/>
        <v>1</v>
      </c>
      <c r="K115" s="35">
        <f t="shared" si="9"/>
        <v>27.692307692307693</v>
      </c>
      <c r="L115" s="6"/>
      <c r="M115" s="6">
        <v>27.692307692307693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>
      <c r="A116" s="18">
        <f ca="1" t="shared" si="5"/>
        <v>115</v>
      </c>
      <c r="B116" s="8">
        <f>IF(AND(C115=C116,K115=K116),B115,IF(C116="M",COUNTA($C$2:C116)-COUNTIF($C$2:C116,"K"),COUNTA($C$2:C116)-COUNTIF($C$2:C116,"M")))</f>
        <v>104</v>
      </c>
      <c r="C116" s="14" t="s">
        <v>83</v>
      </c>
      <c r="D116" s="14">
        <f>IF(E116="","",IF(AND(E115=E116,K115=K116),D115,IF(E116="MW",COUNTIF($E$2:E116,"MW"),COUNTIF($E$2:E116,"KW"))))</f>
      </c>
      <c r="E116" s="17">
        <f t="shared" si="6"/>
      </c>
      <c r="F116" s="9" t="s">
        <v>427</v>
      </c>
      <c r="G116" s="9" t="s">
        <v>105</v>
      </c>
      <c r="H116" s="9"/>
      <c r="I116" s="29" t="b">
        <f t="shared" si="7"/>
        <v>0</v>
      </c>
      <c r="J116" s="4">
        <f t="shared" si="8"/>
        <v>1</v>
      </c>
      <c r="K116" s="35">
        <f t="shared" si="9"/>
        <v>27.37665463297232</v>
      </c>
      <c r="L116" s="6"/>
      <c r="M116" s="6"/>
      <c r="N116" s="6"/>
      <c r="O116" s="6">
        <v>27.37665463297232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>
      <c r="A117" s="18">
        <f ca="1" t="shared" si="5"/>
        <v>116</v>
      </c>
      <c r="B117" s="8">
        <f>IF(AND(C116=C117,K116=K117),B116,IF(C117="M",COUNTA($C$2:C117)-COUNTIF($C$2:C117,"K"),COUNTA($C$2:C117)-COUNTIF($C$2:C117,"M")))</f>
        <v>105</v>
      </c>
      <c r="C117" s="14" t="s">
        <v>83</v>
      </c>
      <c r="D117" s="14">
        <f>IF(E117="","",IF(AND(E116=E117,K116=K117),D116,IF(E117="MW",COUNTIF($E$2:E117,"MW"),COUNTIF($E$2:E117,"KW"))))</f>
        <v>13</v>
      </c>
      <c r="E117" s="17" t="str">
        <f t="shared" si="6"/>
        <v>MW</v>
      </c>
      <c r="F117" s="9" t="s">
        <v>229</v>
      </c>
      <c r="G117" s="9" t="s">
        <v>111</v>
      </c>
      <c r="H117" s="9">
        <v>1958</v>
      </c>
      <c r="I117" s="29" t="b">
        <f t="shared" si="7"/>
        <v>0</v>
      </c>
      <c r="J117" s="4">
        <f t="shared" si="8"/>
        <v>1</v>
      </c>
      <c r="K117" s="35">
        <f t="shared" si="9"/>
        <v>27.306967984934076</v>
      </c>
      <c r="L117" s="6">
        <v>27.306967984934076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>
      <c r="A118" s="18">
        <f ca="1" t="shared" si="5"/>
        <v>117</v>
      </c>
      <c r="B118" s="8">
        <f>IF(AND(C117=C118,K117=K118),B117,IF(C118="M",COUNTA($C$2:C118)-COUNTIF($C$2:C118,"K"),COUNTA($C$2:C118)-COUNTIF($C$2:C118,"M")))</f>
        <v>106</v>
      </c>
      <c r="C118" s="14" t="s">
        <v>83</v>
      </c>
      <c r="D118" s="14">
        <f>IF(E118="","",IF(AND(E117=E118,K117=K118),D117,IF(E118="MW",COUNTIF($E$2:E118,"MW"),COUNTIF($E$2:E118,"KW"))))</f>
      </c>
      <c r="E118" s="17">
        <f t="shared" si="6"/>
      </c>
      <c r="F118" s="9" t="s">
        <v>354</v>
      </c>
      <c r="G118" s="9" t="s">
        <v>17</v>
      </c>
      <c r="H118" s="9">
        <v>1983</v>
      </c>
      <c r="I118" s="29" t="b">
        <f t="shared" si="7"/>
        <v>0</v>
      </c>
      <c r="J118" s="4">
        <f t="shared" si="8"/>
        <v>1</v>
      </c>
      <c r="K118" s="35">
        <f t="shared" si="9"/>
        <v>27.1689497716895</v>
      </c>
      <c r="L118" s="6"/>
      <c r="M118" s="6"/>
      <c r="N118" s="6">
        <v>27.1689497716895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4" ht="12.75">
      <c r="A119" s="18">
        <f ca="1" t="shared" si="5"/>
        <v>118</v>
      </c>
      <c r="B119" s="8">
        <f>IF(AND(C118=C119,K118=K119),B118,IF(C119="M",COUNTA($C$2:C119)-COUNTIF($C$2:C119,"K"),COUNTA($C$2:C119)-COUNTIF($C$2:C119,"M")))</f>
        <v>107</v>
      </c>
      <c r="C119" s="14" t="s">
        <v>83</v>
      </c>
      <c r="D119" s="14">
        <f>IF(E119="","",IF(AND(E118=E119,K118=K119),D118,IF(E119="MW",COUNTIF($E$2:E119,"MW"),COUNTIF($E$2:E119,"KW"))))</f>
      </c>
      <c r="E119" s="17">
        <f t="shared" si="6"/>
      </c>
      <c r="F119" s="9" t="s">
        <v>291</v>
      </c>
      <c r="G119" s="9" t="s">
        <v>20</v>
      </c>
      <c r="H119" s="9">
        <v>1980</v>
      </c>
      <c r="I119" s="29" t="b">
        <f t="shared" si="7"/>
        <v>0</v>
      </c>
      <c r="J119" s="4">
        <f t="shared" si="8"/>
        <v>1</v>
      </c>
      <c r="K119" s="35">
        <f t="shared" si="9"/>
        <v>27.052023121387283</v>
      </c>
      <c r="L119" s="6"/>
      <c r="M119" s="6">
        <v>27.052023121387283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/>
    </row>
    <row r="120" spans="1:43" ht="12.75">
      <c r="A120" s="18">
        <f ca="1" t="shared" si="5"/>
        <v>118</v>
      </c>
      <c r="B120" s="8">
        <f>IF(AND(C119=C120,K119=K120),B119,IF(C120="M",COUNTA($C$2:C120)-COUNTIF($C$2:C120,"K"),COUNTA($C$2:C120)-COUNTIF($C$2:C120,"M")))</f>
        <v>107</v>
      </c>
      <c r="C120" s="14" t="s">
        <v>83</v>
      </c>
      <c r="D120" s="14">
        <f>IF(E120="","",IF(AND(E119=E120,K119=K120),D119,IF(E120="MW",COUNTIF($E$2:E120,"MW"),COUNTIF($E$2:E120,"KW"))))</f>
      </c>
      <c r="E120" s="17">
        <f t="shared" si="6"/>
      </c>
      <c r="F120" s="9" t="s">
        <v>292</v>
      </c>
      <c r="G120" s="9" t="s">
        <v>19</v>
      </c>
      <c r="H120" s="9">
        <v>1974</v>
      </c>
      <c r="I120" s="29" t="b">
        <f t="shared" si="7"/>
        <v>0</v>
      </c>
      <c r="J120" s="4">
        <f t="shared" si="8"/>
        <v>1</v>
      </c>
      <c r="K120" s="35">
        <f t="shared" si="9"/>
        <v>27.052023121387283</v>
      </c>
      <c r="L120" s="6"/>
      <c r="M120" s="6">
        <v>27.052023121387283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>
      <c r="A121" s="18">
        <f ca="1" t="shared" si="5"/>
        <v>120</v>
      </c>
      <c r="B121" s="8">
        <f>IF(AND(C120=C121,K120=K121),B120,IF(C121="M",COUNTA($C$2:C121)-COUNTIF($C$2:C121,"K"),COUNTA($C$2:C121)-COUNTIF($C$2:C121,"M")))</f>
        <v>109</v>
      </c>
      <c r="C121" s="14" t="s">
        <v>83</v>
      </c>
      <c r="D121" s="14">
        <f>IF(E121="","",IF(AND(E120=E121,K120=K121),D120,IF(E121="MW",COUNTIF($E$2:E121,"MW"),COUNTIF($E$2:E121,"KW"))))</f>
      </c>
      <c r="E121" s="17">
        <f t="shared" si="6"/>
      </c>
      <c r="F121" s="9" t="s">
        <v>355</v>
      </c>
      <c r="G121" s="9" t="s">
        <v>16</v>
      </c>
      <c r="H121" s="9">
        <v>1983</v>
      </c>
      <c r="I121" s="29" t="b">
        <f t="shared" si="7"/>
        <v>0</v>
      </c>
      <c r="J121" s="4">
        <f t="shared" si="8"/>
        <v>1</v>
      </c>
      <c r="K121" s="35">
        <f t="shared" si="9"/>
        <v>26.882530120481935</v>
      </c>
      <c r="L121" s="6"/>
      <c r="M121" s="6"/>
      <c r="N121" s="6">
        <v>26.882530120481935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>
      <c r="A122" s="18">
        <f ca="1" t="shared" si="5"/>
        <v>121</v>
      </c>
      <c r="B122" s="8">
        <f>IF(AND(C121=C122,K121=K122),B121,IF(C122="M",COUNTA($C$2:C122)-COUNTIF($C$2:C122,"K"),COUNTA($C$2:C122)-COUNTIF($C$2:C122,"M")))</f>
        <v>110</v>
      </c>
      <c r="C122" s="14" t="s">
        <v>83</v>
      </c>
      <c r="D122" s="14">
        <f>IF(E122="","",IF(AND(E121=E122,K121=K122),D121,IF(E122="MW",COUNTIF($E$2:E122,"MW"),COUNTIF($E$2:E122,"KW"))))</f>
      </c>
      <c r="E122" s="17">
        <f t="shared" si="6"/>
      </c>
      <c r="F122" s="9" t="s">
        <v>230</v>
      </c>
      <c r="G122" s="9" t="s">
        <v>30</v>
      </c>
      <c r="H122" s="9">
        <v>1985</v>
      </c>
      <c r="I122" s="29" t="b">
        <f t="shared" si="7"/>
        <v>0</v>
      </c>
      <c r="J122" s="4">
        <f t="shared" si="8"/>
        <v>1</v>
      </c>
      <c r="K122" s="35">
        <f t="shared" si="9"/>
        <v>26.851851851851844</v>
      </c>
      <c r="L122" s="6">
        <v>26.851851851851844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>
      <c r="A123" s="18">
        <f ca="1" t="shared" si="5"/>
        <v>122</v>
      </c>
      <c r="B123" s="8">
        <f>IF(AND(C122=C123,K122=K123),B122,IF(C123="M",COUNTA($C$2:C123)-COUNTIF($C$2:C123,"K"),COUNTA($C$2:C123)-COUNTIF($C$2:C123,"M")))</f>
        <v>111</v>
      </c>
      <c r="C123" s="14" t="s">
        <v>83</v>
      </c>
      <c r="D123" s="14">
        <f>IF(E123="","",IF(AND(E122=E123,K122=K123),D122,IF(E123="MW",COUNTIF($E$2:E123,"MW"),COUNTIF($E$2:E123,"KW"))))</f>
      </c>
      <c r="E123" s="17">
        <f t="shared" si="6"/>
      </c>
      <c r="F123" s="9" t="s">
        <v>356</v>
      </c>
      <c r="G123" s="9" t="s">
        <v>19</v>
      </c>
      <c r="H123" s="9">
        <v>1983</v>
      </c>
      <c r="I123" s="29" t="b">
        <f t="shared" si="7"/>
        <v>0</v>
      </c>
      <c r="J123" s="4">
        <f t="shared" si="8"/>
        <v>1</v>
      </c>
      <c r="K123" s="35">
        <f t="shared" si="9"/>
        <v>26.80180180180181</v>
      </c>
      <c r="L123" s="6"/>
      <c r="M123" s="6"/>
      <c r="N123" s="6">
        <v>26.80180180180181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>
      <c r="A124" s="18">
        <f ca="1" t="shared" si="5"/>
        <v>123</v>
      </c>
      <c r="B124" s="8">
        <f>IF(AND(C123=C124,K123=K124),B123,IF(C124="M",COUNTA($C$2:C124)-COUNTIF($C$2:C124,"K"),COUNTA($C$2:C124)-COUNTIF($C$2:C124,"M")))</f>
        <v>112</v>
      </c>
      <c r="C124" s="14" t="s">
        <v>83</v>
      </c>
      <c r="D124" s="14">
        <f>IF(E124="","",IF(AND(E123=E124,K123=K124),D123,IF(E124="MW",COUNTIF($E$2:E124,"MW"),COUNTIF($E$2:E124,"KW"))))</f>
      </c>
      <c r="E124" s="17">
        <f t="shared" si="6"/>
      </c>
      <c r="F124" s="9" t="s">
        <v>231</v>
      </c>
      <c r="G124" s="9" t="s">
        <v>44</v>
      </c>
      <c r="H124" s="9">
        <v>1977</v>
      </c>
      <c r="I124" s="29" t="b">
        <f t="shared" si="7"/>
        <v>0</v>
      </c>
      <c r="J124" s="4">
        <f t="shared" si="8"/>
        <v>1</v>
      </c>
      <c r="K124" s="35">
        <f t="shared" si="9"/>
        <v>26.654411764705877</v>
      </c>
      <c r="L124" s="6">
        <v>26.654411764705877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>
      <c r="A125" s="18">
        <f ca="1" t="shared" si="5"/>
        <v>124</v>
      </c>
      <c r="B125" s="8">
        <f>IF(AND(C124=C125,K124=K125),B124,IF(C125="M",COUNTA($C$2:C125)-COUNTIF($C$2:C125,"K"),COUNTA($C$2:C125)-COUNTIF($C$2:C125,"M")))</f>
        <v>113</v>
      </c>
      <c r="C125" s="14" t="s">
        <v>83</v>
      </c>
      <c r="D125" s="14">
        <f>IF(E125="","",IF(AND(E124=E125,K124=K125),D124,IF(E125="MW",COUNTIF($E$2:E125,"MW"),COUNTIF($E$2:E125,"KW"))))</f>
      </c>
      <c r="E125" s="17">
        <f t="shared" si="6"/>
      </c>
      <c r="F125" s="9" t="s">
        <v>357</v>
      </c>
      <c r="G125" s="9" t="s">
        <v>37</v>
      </c>
      <c r="H125" s="9">
        <v>1983</v>
      </c>
      <c r="I125" s="29" t="b">
        <f t="shared" si="7"/>
        <v>0</v>
      </c>
      <c r="J125" s="4">
        <f t="shared" si="8"/>
        <v>1</v>
      </c>
      <c r="K125" s="35">
        <f t="shared" si="9"/>
        <v>26.366322008862635</v>
      </c>
      <c r="L125" s="6"/>
      <c r="M125" s="6"/>
      <c r="N125" s="6">
        <v>26.366322008862635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>
      <c r="A126" s="18">
        <f ca="1" t="shared" si="5"/>
        <v>125</v>
      </c>
      <c r="B126" s="8">
        <f>IF(AND(C125=C126,K125=K126),B125,IF(C126="M",COUNTA($C$2:C126)-COUNTIF($C$2:C126,"K"),COUNTA($C$2:C126)-COUNTIF($C$2:C126,"M")))</f>
        <v>114</v>
      </c>
      <c r="C126" s="14" t="s">
        <v>83</v>
      </c>
      <c r="D126" s="14">
        <f>IF(E126="","",IF(AND(E125=E126,K125=K126),D125,IF(E126="MW",COUNTIF($E$2:E126,"MW"),COUNTIF($E$2:E126,"KW"))))</f>
      </c>
      <c r="E126" s="17">
        <f t="shared" si="6"/>
      </c>
      <c r="F126" s="9" t="s">
        <v>232</v>
      </c>
      <c r="G126" s="9" t="s">
        <v>16</v>
      </c>
      <c r="H126" s="9">
        <v>1978</v>
      </c>
      <c r="I126" s="29" t="b">
        <f t="shared" si="7"/>
        <v>0</v>
      </c>
      <c r="J126" s="4">
        <f t="shared" si="8"/>
        <v>1</v>
      </c>
      <c r="K126" s="35">
        <f t="shared" si="9"/>
        <v>26.3157894736842</v>
      </c>
      <c r="L126" s="6">
        <v>26.3157894736842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>
      <c r="A127" s="18">
        <f ca="1" t="shared" si="5"/>
        <v>125</v>
      </c>
      <c r="B127" s="8">
        <f>IF(AND(C126=C127,K126=K127),B126,IF(C127="M",COUNTA($C$2:C127)-COUNTIF($C$2:C127,"K"),COUNTA($C$2:C127)-COUNTIF($C$2:C127,"M")))</f>
        <v>114</v>
      </c>
      <c r="C127" s="14" t="s">
        <v>83</v>
      </c>
      <c r="D127" s="14">
        <f>IF(E127="","",IF(AND(E126=E127,K126=K127),D126,IF(E127="MW",COUNTIF($E$2:E127,"MW"),COUNTIF($E$2:E127,"KW"))))</f>
      </c>
      <c r="E127" s="17">
        <f t="shared" si="6"/>
      </c>
      <c r="F127" s="9" t="s">
        <v>233</v>
      </c>
      <c r="G127" s="9" t="s">
        <v>18</v>
      </c>
      <c r="H127" s="9">
        <v>1982</v>
      </c>
      <c r="I127" s="29" t="b">
        <f t="shared" si="7"/>
        <v>0</v>
      </c>
      <c r="J127" s="4">
        <f t="shared" si="8"/>
        <v>1</v>
      </c>
      <c r="K127" s="35">
        <f t="shared" si="9"/>
        <v>26.3157894736842</v>
      </c>
      <c r="L127" s="6">
        <v>26.3157894736842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>
      <c r="A128" s="18">
        <f ca="1" t="shared" si="5"/>
        <v>125</v>
      </c>
      <c r="B128" s="8">
        <f>IF(AND(C127=C128,K127=K128),B127,IF(C128="M",COUNTA($C$2:C128)-COUNTIF($C$2:C128,"K"),COUNTA($C$2:C128)-COUNTIF($C$2:C128,"M")))</f>
        <v>114</v>
      </c>
      <c r="C128" s="14" t="s">
        <v>83</v>
      </c>
      <c r="D128" s="14">
        <f>IF(E128="","",IF(AND(E127=E128,K127=K128),D127,IF(E128="MW",COUNTIF($E$2:E128,"MW"),COUNTIF($E$2:E128,"KW"))))</f>
      </c>
      <c r="E128" s="17">
        <f t="shared" si="6"/>
      </c>
      <c r="F128" s="9" t="s">
        <v>234</v>
      </c>
      <c r="G128" s="9" t="s">
        <v>21</v>
      </c>
      <c r="H128" s="9">
        <v>1975</v>
      </c>
      <c r="I128" s="29" t="b">
        <f t="shared" si="7"/>
        <v>0</v>
      </c>
      <c r="J128" s="4">
        <f t="shared" si="8"/>
        <v>1</v>
      </c>
      <c r="K128" s="35">
        <f t="shared" si="9"/>
        <v>26.3157894736842</v>
      </c>
      <c r="L128" s="6">
        <v>26.3157894736842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>
      <c r="A129" s="18">
        <f ca="1" t="shared" si="5"/>
        <v>128</v>
      </c>
      <c r="B129" s="8">
        <f>IF(AND(C128=C129,K128=K129),B128,IF(C129="M",COUNTA($C$2:C129)-COUNTIF($C$2:C129,"K"),COUNTA($C$2:C129)-COUNTIF($C$2:C129,"M")))</f>
        <v>117</v>
      </c>
      <c r="C129" s="14" t="s">
        <v>83</v>
      </c>
      <c r="D129" s="14">
        <f>IF(E129="","",IF(AND(E128=E129,K128=K129),D128,IF(E129="MW",COUNTIF($E$2:E129,"MW"),COUNTIF($E$2:E129,"KW"))))</f>
      </c>
      <c r="E129" s="17">
        <f t="shared" si="6"/>
      </c>
      <c r="F129" s="9" t="s">
        <v>235</v>
      </c>
      <c r="G129" s="9" t="s">
        <v>236</v>
      </c>
      <c r="H129" s="9">
        <v>1975</v>
      </c>
      <c r="I129" s="29" t="b">
        <f t="shared" si="7"/>
        <v>0</v>
      </c>
      <c r="J129" s="4">
        <f t="shared" si="8"/>
        <v>1</v>
      </c>
      <c r="K129" s="35">
        <f t="shared" si="9"/>
        <v>26.26811594202898</v>
      </c>
      <c r="L129" s="6">
        <v>26.26811594202898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>
      <c r="A130" s="18">
        <f aca="true" ca="1" t="shared" si="10" ref="A130:A193">IF(K129=K130,A129,CELL("wiersz",A129))</f>
        <v>129</v>
      </c>
      <c r="B130" s="8">
        <f>IF(AND(C129=C130,K129=K130),B129,IF(C130="M",COUNTA($C$2:C130)-COUNTIF($C$2:C130,"K"),COUNTA($C$2:C130)-COUNTIF($C$2:C130,"M")))</f>
        <v>118</v>
      </c>
      <c r="C130" s="14" t="s">
        <v>83</v>
      </c>
      <c r="D130" s="14">
        <f>IF(E130="","",IF(AND(E129=E130,K129=K130),D129,IF(E130="MW",COUNTIF($E$2:E130,"MW"),COUNTIF($E$2:E130,"KW"))))</f>
      </c>
      <c r="E130" s="17">
        <f aca="true" t="shared" si="11" ref="E130:E193">IF(C130="M",IF(H130=0,"",IF($AR$1-H130&gt;49,"MW","")),IF(H130=0,"",IF($AR$1-H130&gt;44,"","")))</f>
      </c>
      <c r="F130" s="9" t="s">
        <v>173</v>
      </c>
      <c r="G130" s="9" t="s">
        <v>25</v>
      </c>
      <c r="H130" s="9">
        <v>1973</v>
      </c>
      <c r="I130" s="29" t="b">
        <f aca="true" t="shared" si="12" ref="I130:I193">AND(F129=F130,G129=G130)</f>
        <v>0</v>
      </c>
      <c r="J130" s="4">
        <f aca="true" t="shared" si="13" ref="J130:J193">COUNT(L130:AQ130)</f>
        <v>1</v>
      </c>
      <c r="K130" s="35">
        <f aca="true" t="shared" si="14" ref="K130:K193">IF(COUNT(L130:AQ130)&gt;7,LARGE(L130:AQ130,1)+LARGE(L130:AQ130,2)+LARGE(L130:AQ130,3)+LARGE(L130:AQ130,4)+LARGE(L130:AQ130,5)+LARGE(L130:AQ130,6)+LARGE(L130:AQ130,7),SUM(L130:AQ130))</f>
        <v>26.19402985074627</v>
      </c>
      <c r="L130" s="6"/>
      <c r="M130" s="6">
        <v>26.19402985074627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4" ht="12.75">
      <c r="A131" s="18">
        <f ca="1" t="shared" si="10"/>
        <v>130</v>
      </c>
      <c r="B131" s="8">
        <f>IF(AND(C130=C131,K130=K131),B130,IF(C131="M",COUNTA($C$2:C131)-COUNTIF($C$2:C131,"K"),COUNTA($C$2:C131)-COUNTIF($C$2:C131,"M")))</f>
        <v>119</v>
      </c>
      <c r="C131" s="14" t="s">
        <v>83</v>
      </c>
      <c r="D131" s="14">
        <f>IF(E131="","",IF(AND(E130=E131,K130=K131),D130,IF(E131="MW",COUNTIF($E$2:E131,"MW"),COUNTIF($E$2:E131,"KW"))))</f>
      </c>
      <c r="E131" s="17">
        <f t="shared" si="11"/>
      </c>
      <c r="F131" s="9" t="s">
        <v>237</v>
      </c>
      <c r="G131" s="9" t="s">
        <v>41</v>
      </c>
      <c r="H131" s="9"/>
      <c r="I131" s="29" t="b">
        <f t="shared" si="12"/>
        <v>0</v>
      </c>
      <c r="J131" s="4">
        <f t="shared" si="13"/>
        <v>1</v>
      </c>
      <c r="K131" s="35">
        <f t="shared" si="14"/>
        <v>26.173285198555952</v>
      </c>
      <c r="L131" s="6">
        <v>26.173285198555952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/>
    </row>
    <row r="132" spans="1:43" ht="12.75">
      <c r="A132" s="18">
        <f ca="1" t="shared" si="10"/>
        <v>131</v>
      </c>
      <c r="B132" s="8">
        <f>IF(AND(C131=C132,K131=K132),B131,IF(C132="M",COUNTA($C$2:C132)-COUNTIF($C$2:C132,"K"),COUNTA($C$2:C132)-COUNTIF($C$2:C132,"M")))</f>
        <v>120</v>
      </c>
      <c r="C132" s="14" t="s">
        <v>83</v>
      </c>
      <c r="D132" s="14">
        <f>IF(E132="","",IF(AND(E131=E132,K131=K132),D131,IF(E132="MW",COUNTIF($E$2:E132,"MW"),COUNTIF($E$2:E132,"KW"))))</f>
      </c>
      <c r="E132" s="17">
        <f t="shared" si="11"/>
      </c>
      <c r="F132" s="9" t="s">
        <v>358</v>
      </c>
      <c r="G132" s="9" t="s">
        <v>21</v>
      </c>
      <c r="H132" s="9">
        <v>1971</v>
      </c>
      <c r="I132" s="29" t="b">
        <f t="shared" si="12"/>
        <v>0</v>
      </c>
      <c r="J132" s="4">
        <f t="shared" si="13"/>
        <v>1</v>
      </c>
      <c r="K132" s="35">
        <f t="shared" si="14"/>
        <v>26.058394160583948</v>
      </c>
      <c r="L132" s="6"/>
      <c r="M132" s="6"/>
      <c r="N132" s="6">
        <v>26.058394160583948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>
      <c r="A133" s="18">
        <f ca="1" t="shared" si="10"/>
        <v>132</v>
      </c>
      <c r="B133" s="8">
        <f>IF(AND(C132=C133,K132=K133),B132,IF(C133="M",COUNTA($C$2:C133)-COUNTIF($C$2:C133,"K"),COUNTA($C$2:C133)-COUNTIF($C$2:C133,"M")))</f>
        <v>121</v>
      </c>
      <c r="C133" s="14" t="s">
        <v>83</v>
      </c>
      <c r="D133" s="14">
        <f>IF(E133="","",IF(AND(E132=E133,K132=K133),D132,IF(E133="MW",COUNTIF($E$2:E133,"MW"),COUNTIF($E$2:E133,"KW"))))</f>
      </c>
      <c r="E133" s="17">
        <f t="shared" si="11"/>
      </c>
      <c r="F133" s="9" t="s">
        <v>238</v>
      </c>
      <c r="G133" s="9" t="s">
        <v>19</v>
      </c>
      <c r="H133" s="9">
        <v>1979</v>
      </c>
      <c r="I133" s="29" t="b">
        <f t="shared" si="12"/>
        <v>0</v>
      </c>
      <c r="J133" s="4">
        <f t="shared" si="13"/>
        <v>1</v>
      </c>
      <c r="K133" s="35">
        <f t="shared" si="14"/>
        <v>25.939177101967793</v>
      </c>
      <c r="L133" s="6">
        <v>25.939177101967793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>
      <c r="A134" s="18">
        <f ca="1" t="shared" si="10"/>
        <v>133</v>
      </c>
      <c r="B134" s="8">
        <f>IF(AND(C133=C134,K133=K134),B133,IF(C134="M",COUNTA($C$2:C134)-COUNTIF($C$2:C134,"K"),COUNTA($C$2:C134)-COUNTIF($C$2:C134,"M")))</f>
        <v>122</v>
      </c>
      <c r="C134" s="14" t="s">
        <v>83</v>
      </c>
      <c r="D134" s="14">
        <f>IF(E134="","",IF(AND(E133=E134,K133=K134),D133,IF(E134="MW",COUNTIF($E$2:E134,"MW"),COUNTIF($E$2:E134,"KW"))))</f>
      </c>
      <c r="E134" s="17">
        <f t="shared" si="11"/>
      </c>
      <c r="F134" s="9" t="s">
        <v>359</v>
      </c>
      <c r="G134" s="9" t="s">
        <v>111</v>
      </c>
      <c r="H134" s="9">
        <v>1977</v>
      </c>
      <c r="I134" s="29" t="b">
        <f t="shared" si="12"/>
        <v>0</v>
      </c>
      <c r="J134" s="4">
        <f t="shared" si="13"/>
        <v>1</v>
      </c>
      <c r="K134" s="35">
        <f t="shared" si="14"/>
        <v>25.907111756168366</v>
      </c>
      <c r="L134" s="6"/>
      <c r="M134" s="6"/>
      <c r="N134" s="6">
        <v>25.907111756168366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>
      <c r="A135" s="18">
        <f ca="1" t="shared" si="10"/>
        <v>134</v>
      </c>
      <c r="B135" s="8">
        <f>IF(AND(C134=C135,K134=K135),B134,IF(C135="M",COUNTA($C$2:C135)-COUNTIF($C$2:C135,"K"),COUNTA($C$2:C135)-COUNTIF($C$2:C135,"M")))</f>
        <v>12</v>
      </c>
      <c r="C135" s="14" t="s">
        <v>84</v>
      </c>
      <c r="D135" s="14">
        <f>IF(E135="","",IF(AND(E134=E135,K134=K135),D134,IF(E135="MW",COUNTIF($E$2:E135,"MW"),COUNTIF($E$2:E135,"KW"))))</f>
      </c>
      <c r="E135" s="17">
        <f t="shared" si="11"/>
      </c>
      <c r="F135" s="9" t="s">
        <v>239</v>
      </c>
      <c r="G135" s="9" t="s">
        <v>101</v>
      </c>
      <c r="H135" s="9">
        <v>1985</v>
      </c>
      <c r="I135" s="29" t="b">
        <f t="shared" si="12"/>
        <v>0</v>
      </c>
      <c r="J135" s="4">
        <f t="shared" si="13"/>
        <v>1</v>
      </c>
      <c r="K135" s="35">
        <f t="shared" si="14"/>
        <v>25.754884547069267</v>
      </c>
      <c r="L135" s="6">
        <v>25.754884547069267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>
      <c r="A136" s="18">
        <f ca="1" t="shared" si="10"/>
        <v>135</v>
      </c>
      <c r="B136" s="8">
        <f>IF(AND(C135=C136,K135=K136),B135,IF(C136="M",COUNTA($C$2:C136)-COUNTIF($C$2:C136,"K"),COUNTA($C$2:C136)-COUNTIF($C$2:C136,"M")))</f>
        <v>13</v>
      </c>
      <c r="C136" s="14" t="s">
        <v>84</v>
      </c>
      <c r="D136" s="14">
        <f>IF(E136="","",IF(AND(E135=E136,K135=K136),D135,IF(E136="MW",COUNTIF($E$2:E136,"MW"),COUNTIF($E$2:E136,"KW"))))</f>
      </c>
      <c r="E136" s="17">
        <f t="shared" si="11"/>
      </c>
      <c r="F136" s="9" t="s">
        <v>66</v>
      </c>
      <c r="G136" s="9" t="s">
        <v>59</v>
      </c>
      <c r="H136" s="9">
        <v>1981</v>
      </c>
      <c r="I136" s="29" t="b">
        <f t="shared" si="12"/>
        <v>0</v>
      </c>
      <c r="J136" s="4">
        <f t="shared" si="13"/>
        <v>1</v>
      </c>
      <c r="K136" s="35">
        <f t="shared" si="14"/>
        <v>25.709219858156025</v>
      </c>
      <c r="L136" s="6">
        <v>25.709219858156025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>
      <c r="A137" s="18">
        <f ca="1" t="shared" si="10"/>
        <v>136</v>
      </c>
      <c r="B137" s="8">
        <f>IF(AND(C136=C137,K136=K137),B136,IF(C137="M",COUNTA($C$2:C137)-COUNTIF($C$2:C137,"K"),COUNTA($C$2:C137)-COUNTIF($C$2:C137,"M")))</f>
        <v>123</v>
      </c>
      <c r="C137" s="14" t="s">
        <v>83</v>
      </c>
      <c r="D137" s="14">
        <f>IF(E137="","",IF(AND(E136=E137,K136=K137),D136,IF(E137="MW",COUNTIF($E$2:E137,"MW"),COUNTIF($E$2:E137,"KW"))))</f>
      </c>
      <c r="E137" s="17">
        <f t="shared" si="11"/>
      </c>
      <c r="F137" s="9" t="s">
        <v>240</v>
      </c>
      <c r="G137" s="9" t="s">
        <v>28</v>
      </c>
      <c r="H137" s="9">
        <v>1976</v>
      </c>
      <c r="I137" s="29" t="b">
        <f t="shared" si="12"/>
        <v>0</v>
      </c>
      <c r="J137" s="4">
        <f t="shared" si="13"/>
        <v>1</v>
      </c>
      <c r="K137" s="35">
        <f t="shared" si="14"/>
        <v>25.66371681415929</v>
      </c>
      <c r="L137" s="6">
        <v>25.66371681415929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>
      <c r="A138" s="18">
        <f ca="1" t="shared" si="10"/>
        <v>137</v>
      </c>
      <c r="B138" s="8">
        <f>IF(AND(C137=C138,K137=K138),B137,IF(C138="M",COUNTA($C$2:C138)-COUNTIF($C$2:C138,"K"),COUNTA($C$2:C138)-COUNTIF($C$2:C138,"M")))</f>
        <v>124</v>
      </c>
      <c r="C138" s="14" t="s">
        <v>83</v>
      </c>
      <c r="D138" s="14">
        <f>IF(E138="","",IF(AND(E137=E138,K137=K138),D137,IF(E138="MW",COUNTIF($E$2:E138,"MW"),COUNTIF($E$2:E138,"KW"))))</f>
      </c>
      <c r="E138" s="17">
        <f t="shared" si="11"/>
      </c>
      <c r="F138" s="9" t="s">
        <v>146</v>
      </c>
      <c r="G138" s="9" t="s">
        <v>19</v>
      </c>
      <c r="H138" s="9">
        <v>1975</v>
      </c>
      <c r="I138" s="29" t="b">
        <f t="shared" si="12"/>
        <v>0</v>
      </c>
      <c r="J138" s="4">
        <f t="shared" si="13"/>
        <v>1</v>
      </c>
      <c r="K138" s="35">
        <f t="shared" si="14"/>
        <v>25.62043795620438</v>
      </c>
      <c r="L138" s="6"/>
      <c r="M138" s="6">
        <v>25.62043795620438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>
      <c r="A139" s="18">
        <f ca="1" t="shared" si="10"/>
        <v>137</v>
      </c>
      <c r="B139" s="8">
        <f>IF(AND(C138=C139,K138=K139),B138,IF(C139="M",COUNTA($C$2:C139)-COUNTIF($C$2:C139,"K"),COUNTA($C$2:C139)-COUNTIF($C$2:C139,"M")))</f>
        <v>124</v>
      </c>
      <c r="C139" s="14" t="s">
        <v>83</v>
      </c>
      <c r="D139" s="14">
        <f>IF(E139="","",IF(AND(E138=E139,K138=K139),D138,IF(E139="MW",COUNTIF($E$2:E139,"MW"),COUNTIF($E$2:E139,"KW"))))</f>
      </c>
      <c r="E139" s="17">
        <f t="shared" si="11"/>
      </c>
      <c r="F139" s="9" t="s">
        <v>136</v>
      </c>
      <c r="G139" s="9" t="s">
        <v>103</v>
      </c>
      <c r="H139" s="9" t="s">
        <v>104</v>
      </c>
      <c r="I139" s="29" t="b">
        <f t="shared" si="12"/>
        <v>0</v>
      </c>
      <c r="J139" s="4">
        <f t="shared" si="13"/>
        <v>1</v>
      </c>
      <c r="K139" s="35">
        <f t="shared" si="14"/>
        <v>25.62043795620438</v>
      </c>
      <c r="L139" s="6"/>
      <c r="M139" s="6">
        <v>25.62043795620438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>
      <c r="A140" s="18">
        <f ca="1" t="shared" si="10"/>
        <v>139</v>
      </c>
      <c r="B140" s="8">
        <f>IF(AND(C139=C140,K139=K140),B139,IF(C140="M",COUNTA($C$2:C140)-COUNTIF($C$2:C140,"K"),COUNTA($C$2:C140)-COUNTIF($C$2:C140,"M")))</f>
        <v>126</v>
      </c>
      <c r="C140" s="14" t="s">
        <v>83</v>
      </c>
      <c r="D140" s="14">
        <f>IF(E140="","",IF(AND(E139=E140,K139=K140),D139,IF(E140="MW",COUNTIF($E$2:E140,"MW"),COUNTIF($E$2:E140,"KW"))))</f>
      </c>
      <c r="E140" s="17">
        <f t="shared" si="11"/>
      </c>
      <c r="F140" s="9" t="s">
        <v>295</v>
      </c>
      <c r="G140" s="9" t="s">
        <v>29</v>
      </c>
      <c r="H140" s="9">
        <v>1987</v>
      </c>
      <c r="I140" s="29" t="b">
        <f t="shared" si="12"/>
        <v>0</v>
      </c>
      <c r="J140" s="4">
        <f t="shared" si="13"/>
        <v>1</v>
      </c>
      <c r="K140" s="35">
        <f t="shared" si="14"/>
        <v>25.527272727272727</v>
      </c>
      <c r="L140" s="6"/>
      <c r="M140" s="6">
        <v>25.527272727272727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>
      <c r="A141" s="18">
        <f ca="1" t="shared" si="10"/>
        <v>139</v>
      </c>
      <c r="B141" s="8">
        <f>IF(AND(C140=C141,K140=K141),B140,IF(C141="M",COUNTA($C$2:C141)-COUNTIF($C$2:C141,"K"),COUNTA($C$2:C141)-COUNTIF($C$2:C141,"M")))</f>
        <v>126</v>
      </c>
      <c r="C141" s="14" t="s">
        <v>83</v>
      </c>
      <c r="D141" s="14">
        <f>IF(E141="","",IF(AND(E140=E141,K140=K141),D140,IF(E141="MW",COUNTIF($E$2:E141,"MW"),COUNTIF($E$2:E141,"KW"))))</f>
      </c>
      <c r="E141" s="17">
        <f t="shared" si="11"/>
      </c>
      <c r="F141" s="9" t="s">
        <v>294</v>
      </c>
      <c r="G141" s="9" t="s">
        <v>46</v>
      </c>
      <c r="H141" s="9">
        <v>1991</v>
      </c>
      <c r="I141" s="29" t="b">
        <f t="shared" si="12"/>
        <v>0</v>
      </c>
      <c r="J141" s="4">
        <f t="shared" si="13"/>
        <v>1</v>
      </c>
      <c r="K141" s="35">
        <f t="shared" si="14"/>
        <v>25.527272727272727</v>
      </c>
      <c r="L141" s="6"/>
      <c r="M141" s="6">
        <v>25.527272727272727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>
      <c r="A142" s="18">
        <f ca="1" t="shared" si="10"/>
        <v>139</v>
      </c>
      <c r="B142" s="8">
        <f>IF(AND(C141=C142,K141=K142),B141,IF(C142="M",COUNTA($C$2:C142)-COUNTIF($C$2:C142,"K"),COUNTA($C$2:C142)-COUNTIF($C$2:C142,"M")))</f>
        <v>126</v>
      </c>
      <c r="C142" s="14" t="s">
        <v>83</v>
      </c>
      <c r="D142" s="14">
        <f>IF(E142="","",IF(AND(E141=E142,K141=K142),D141,IF(E142="MW",COUNTIF($E$2:E142,"MW"),COUNTIF($E$2:E142,"KW"))))</f>
      </c>
      <c r="E142" s="17">
        <f t="shared" si="11"/>
      </c>
      <c r="F142" s="9" t="s">
        <v>170</v>
      </c>
      <c r="G142" s="9" t="s">
        <v>9</v>
      </c>
      <c r="H142" s="9">
        <v>1986</v>
      </c>
      <c r="I142" s="29" t="b">
        <f t="shared" si="12"/>
        <v>0</v>
      </c>
      <c r="J142" s="4">
        <f t="shared" si="13"/>
        <v>1</v>
      </c>
      <c r="K142" s="35">
        <f t="shared" si="14"/>
        <v>25.527272727272727</v>
      </c>
      <c r="L142" s="6"/>
      <c r="M142" s="6">
        <v>25.527272727272727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>
      <c r="A143" s="18">
        <f ca="1" t="shared" si="10"/>
        <v>142</v>
      </c>
      <c r="B143" s="8">
        <f>IF(AND(C142=C143,K142=K143),B142,IF(C143="M",COUNTA($C$2:C143)-COUNTIF($C$2:C143,"K"),COUNTA($C$2:C143)-COUNTIF($C$2:C143,"M")))</f>
        <v>129</v>
      </c>
      <c r="C143" s="14" t="s">
        <v>83</v>
      </c>
      <c r="D143" s="14">
        <f>IF(E143="","",IF(AND(E142=E143,K142=K143),D142,IF(E143="MW",COUNTIF($E$2:E143,"MW"),COUNTIF($E$2:E143,"KW"))))</f>
      </c>
      <c r="E143" s="17">
        <f t="shared" si="11"/>
      </c>
      <c r="F143" s="9" t="s">
        <v>241</v>
      </c>
      <c r="G143" s="9" t="s">
        <v>61</v>
      </c>
      <c r="H143" s="9">
        <v>1988</v>
      </c>
      <c r="I143" s="29" t="b">
        <f t="shared" si="12"/>
        <v>0</v>
      </c>
      <c r="J143" s="4">
        <f t="shared" si="13"/>
        <v>1</v>
      </c>
      <c r="K143" s="35">
        <f t="shared" si="14"/>
        <v>25.305410122164044</v>
      </c>
      <c r="L143" s="6">
        <v>25.305410122164044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ht="12.75">
      <c r="A144" s="18">
        <f ca="1" t="shared" si="10"/>
        <v>142</v>
      </c>
      <c r="B144" s="8">
        <f>IF(AND(C143=C144,K143=K144),B143,IF(C144="M",COUNTA($C$2:C144)-COUNTIF($C$2:C144,"K"),COUNTA($C$2:C144)-COUNTIF($C$2:C144,"M")))</f>
        <v>129</v>
      </c>
      <c r="C144" s="14" t="s">
        <v>83</v>
      </c>
      <c r="D144" s="14">
        <f>IF(E144="","",IF(AND(E143=E144,K143=K144),D143,IF(E144="MW",COUNTIF($E$2:E144,"MW"),COUNTIF($E$2:E144,"KW"))))</f>
      </c>
      <c r="E144" s="17">
        <f t="shared" si="11"/>
      </c>
      <c r="F144" s="9" t="s">
        <v>241</v>
      </c>
      <c r="G144" s="9" t="s">
        <v>130</v>
      </c>
      <c r="H144" s="9">
        <v>1993</v>
      </c>
      <c r="I144" s="29" t="b">
        <f t="shared" si="12"/>
        <v>0</v>
      </c>
      <c r="J144" s="4">
        <f t="shared" si="13"/>
        <v>1</v>
      </c>
      <c r="K144" s="35">
        <f t="shared" si="14"/>
        <v>25.305410122164044</v>
      </c>
      <c r="L144" s="6">
        <v>25.305410122164044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ht="12.75">
      <c r="A145" s="18">
        <f ca="1" t="shared" si="10"/>
        <v>142</v>
      </c>
      <c r="B145" s="8">
        <f>IF(AND(C144=C145,K144=K145),B144,IF(C145="M",COUNTA($C$2:C145)-COUNTIF($C$2:C145,"K"),COUNTA($C$2:C145)-COUNTIF($C$2:C145,"M")))</f>
        <v>129</v>
      </c>
      <c r="C145" s="14" t="s">
        <v>83</v>
      </c>
      <c r="D145" s="14">
        <f>IF(E145="","",IF(AND(E144=E145,K144=K145),D144,IF(E145="MW",COUNTIF($E$2:E145,"MW"),COUNTIF($E$2:E145,"KW"))))</f>
        <v>14</v>
      </c>
      <c r="E145" s="17" t="str">
        <f t="shared" si="11"/>
        <v>MW</v>
      </c>
      <c r="F145" s="9" t="s">
        <v>241</v>
      </c>
      <c r="G145" s="9" t="s">
        <v>109</v>
      </c>
      <c r="H145" s="9">
        <v>1964</v>
      </c>
      <c r="I145" s="29" t="b">
        <f t="shared" si="12"/>
        <v>0</v>
      </c>
      <c r="J145" s="4">
        <f t="shared" si="13"/>
        <v>1</v>
      </c>
      <c r="K145" s="35">
        <f t="shared" si="14"/>
        <v>25.305410122164044</v>
      </c>
      <c r="L145" s="6">
        <v>25.305410122164044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>
      <c r="A146" s="18">
        <f ca="1" t="shared" si="10"/>
        <v>145</v>
      </c>
      <c r="B146" s="8">
        <f>IF(AND(C145=C146,K145=K146),B145,IF(C146="M",COUNTA($C$2:C146)-COUNTIF($C$2:C146,"K"),COUNTA($C$2:C146)-COUNTIF($C$2:C146,"M")))</f>
        <v>14</v>
      </c>
      <c r="C146" s="14" t="s">
        <v>84</v>
      </c>
      <c r="D146" s="14">
        <f>IF(E146="","",IF(AND(E145=E146,K145=K146),D145,IF(E146="MW",COUNTIF($E$2:E146,"MW"),COUNTIF($E$2:E146,"KW"))))</f>
      </c>
      <c r="E146" s="17">
        <f t="shared" si="11"/>
      </c>
      <c r="F146" s="9" t="s">
        <v>242</v>
      </c>
      <c r="G146" s="9" t="s">
        <v>60</v>
      </c>
      <c r="H146" s="9">
        <v>1988</v>
      </c>
      <c r="I146" s="29" t="b">
        <f t="shared" si="12"/>
        <v>0</v>
      </c>
      <c r="J146" s="4">
        <f t="shared" si="13"/>
        <v>1</v>
      </c>
      <c r="K146" s="35">
        <f t="shared" si="14"/>
        <v>25.08650519031142</v>
      </c>
      <c r="L146" s="6">
        <v>25.08650519031142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 ht="12.75">
      <c r="A147" s="18">
        <f ca="1" t="shared" si="10"/>
        <v>145</v>
      </c>
      <c r="B147" s="8">
        <f>IF(AND(C146=C147,K146=K147),B146,IF(C147="M",COUNTA($C$2:C147)-COUNTIF($C$2:C147,"K"),COUNTA($C$2:C147)-COUNTIF($C$2:C147,"M")))</f>
        <v>132</v>
      </c>
      <c r="C147" s="14" t="s">
        <v>83</v>
      </c>
      <c r="D147" s="14">
        <f>IF(E147="","",IF(AND(E146=E147,K146=K147),D146,IF(E147="MW",COUNTIF($E$2:E147,"MW"),COUNTIF($E$2:E147,"KW"))))</f>
      </c>
      <c r="E147" s="17">
        <f t="shared" si="11"/>
      </c>
      <c r="F147" s="9" t="s">
        <v>47</v>
      </c>
      <c r="G147" s="9" t="s">
        <v>94</v>
      </c>
      <c r="H147" s="9">
        <v>1984</v>
      </c>
      <c r="I147" s="29" t="b">
        <f t="shared" si="12"/>
        <v>0</v>
      </c>
      <c r="J147" s="4">
        <f t="shared" si="13"/>
        <v>1</v>
      </c>
      <c r="K147" s="35">
        <f t="shared" si="14"/>
        <v>25.08650519031142</v>
      </c>
      <c r="L147" s="6">
        <v>25.08650519031142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4" ht="12.75">
      <c r="A148" s="18">
        <f ca="1" t="shared" si="10"/>
        <v>145</v>
      </c>
      <c r="B148" s="8">
        <f>IF(AND(C147=C148,K147=K148),B147,IF(C148="M",COUNTA($C$2:C148)-COUNTIF($C$2:C148,"K"),COUNTA($C$2:C148)-COUNTIF($C$2:C148,"M")))</f>
        <v>132</v>
      </c>
      <c r="C148" s="14" t="s">
        <v>83</v>
      </c>
      <c r="D148" s="14">
        <f>IF(E148="","",IF(AND(E147=E148,K147=K148),D147,IF(E148="MW",COUNTIF($E$2:E148,"MW"),COUNTIF($E$2:E148,"KW"))))</f>
        <v>15</v>
      </c>
      <c r="E148" s="17" t="str">
        <f t="shared" si="11"/>
        <v>MW</v>
      </c>
      <c r="F148" s="9" t="s">
        <v>243</v>
      </c>
      <c r="G148" s="9" t="s">
        <v>111</v>
      </c>
      <c r="H148" s="9">
        <v>1956</v>
      </c>
      <c r="I148" s="29" t="b">
        <f t="shared" si="12"/>
        <v>0</v>
      </c>
      <c r="J148" s="4">
        <f t="shared" si="13"/>
        <v>1</v>
      </c>
      <c r="K148" s="35">
        <f t="shared" si="14"/>
        <v>25.08650519031142</v>
      </c>
      <c r="L148" s="6">
        <v>25.08650519031142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/>
    </row>
    <row r="149" spans="1:44" ht="12.75">
      <c r="A149" s="18">
        <f ca="1" t="shared" si="10"/>
        <v>145</v>
      </c>
      <c r="B149" s="8">
        <f>IF(AND(C148=C149,K148=K149),B148,IF(C149="M",COUNTA($C$2:C149)-COUNTIF($C$2:C149,"K"),COUNTA($C$2:C149)-COUNTIF($C$2:C149,"M")))</f>
        <v>132</v>
      </c>
      <c r="C149" s="14" t="s">
        <v>83</v>
      </c>
      <c r="D149" s="14">
        <f>IF(E149="","",IF(AND(E148=E149,K148=K149),D148,IF(E149="MW",COUNTIF($E$2:E149,"MW"),COUNTIF($E$2:E149,"KW"))))</f>
        <v>15</v>
      </c>
      <c r="E149" s="17" t="str">
        <f t="shared" si="11"/>
        <v>MW</v>
      </c>
      <c r="F149" s="9" t="s">
        <v>244</v>
      </c>
      <c r="G149" s="9" t="s">
        <v>20</v>
      </c>
      <c r="H149" s="9">
        <v>1964</v>
      </c>
      <c r="I149" s="29" t="b">
        <f t="shared" si="12"/>
        <v>0</v>
      </c>
      <c r="J149" s="4">
        <f t="shared" si="13"/>
        <v>1</v>
      </c>
      <c r="K149" s="35">
        <f t="shared" si="14"/>
        <v>25.08650519031142</v>
      </c>
      <c r="L149" s="6">
        <v>25.08650519031142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/>
    </row>
    <row r="150" spans="1:43" ht="12.75">
      <c r="A150" s="18">
        <f ca="1" t="shared" si="10"/>
        <v>149</v>
      </c>
      <c r="B150" s="8">
        <f>IF(AND(C149=C150,K149=K150),B149,IF(C150="M",COUNTA($C$2:C150)-COUNTIF($C$2:C150,"K"),COUNTA($C$2:C150)-COUNTIF($C$2:C150,"M")))</f>
        <v>135</v>
      </c>
      <c r="C150" s="14" t="s">
        <v>83</v>
      </c>
      <c r="D150" s="14">
        <f>IF(E150="","",IF(AND(E149=E150,K149=K150),D149,IF(E150="MW",COUNTIF($E$2:E150,"MW"),COUNTIF($E$2:E150,"KW"))))</f>
      </c>
      <c r="E150" s="17">
        <f t="shared" si="11"/>
      </c>
      <c r="F150" s="9" t="s">
        <v>245</v>
      </c>
      <c r="G150" s="9" t="s">
        <v>24</v>
      </c>
      <c r="H150" s="9">
        <v>1995</v>
      </c>
      <c r="I150" s="29" t="b">
        <f t="shared" si="12"/>
        <v>0</v>
      </c>
      <c r="J150" s="4">
        <f t="shared" si="13"/>
        <v>1</v>
      </c>
      <c r="K150" s="35">
        <f t="shared" si="14"/>
        <v>24.576271186440675</v>
      </c>
      <c r="L150" s="6">
        <v>24.576271186440675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4" ht="12.75">
      <c r="A151" s="18">
        <f ca="1" t="shared" si="10"/>
        <v>149</v>
      </c>
      <c r="B151" s="8">
        <f>IF(AND(C150=C151,K150=K151),B150,IF(C151="M",COUNTA($C$2:C151)-COUNTIF($C$2:C151,"K"),COUNTA($C$2:C151)-COUNTIF($C$2:C151,"M")))</f>
        <v>135</v>
      </c>
      <c r="C151" s="14" t="s">
        <v>83</v>
      </c>
      <c r="D151" s="14">
        <f>IF(E151="","",IF(AND(E150=E151,K150=K151),D150,IF(E151="MW",COUNTIF($E$2:E151,"MW"),COUNTIF($E$2:E151,"KW"))))</f>
      </c>
      <c r="E151" s="17">
        <f t="shared" si="11"/>
      </c>
      <c r="F151" s="9" t="s">
        <v>181</v>
      </c>
      <c r="G151" s="9" t="s">
        <v>45</v>
      </c>
      <c r="H151" s="9">
        <v>1983</v>
      </c>
      <c r="I151" s="29" t="b">
        <f t="shared" si="12"/>
        <v>0</v>
      </c>
      <c r="J151" s="4">
        <f t="shared" si="13"/>
        <v>1</v>
      </c>
      <c r="K151" s="35">
        <f t="shared" si="14"/>
        <v>24.576271186440675</v>
      </c>
      <c r="L151" s="6">
        <v>24.576271186440675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/>
    </row>
    <row r="152" spans="1:43" ht="12.75">
      <c r="A152" s="18">
        <f ca="1" t="shared" si="10"/>
        <v>151</v>
      </c>
      <c r="B152" s="8">
        <f>IF(AND(C151=C152,K151=K152),B151,IF(C152="M",COUNTA($C$2:C152)-COUNTIF($C$2:C152,"K"),COUNTA($C$2:C152)-COUNTIF($C$2:C152,"M")))</f>
        <v>137</v>
      </c>
      <c r="C152" s="14" t="s">
        <v>83</v>
      </c>
      <c r="D152" s="14">
        <f>IF(E152="","",IF(AND(E151=E152,K151=K152),D151,IF(E152="MW",COUNTIF($E$2:E152,"MW"),COUNTIF($E$2:E152,"KW"))))</f>
      </c>
      <c r="E152" s="17">
        <f t="shared" si="11"/>
      </c>
      <c r="F152" s="9" t="s">
        <v>159</v>
      </c>
      <c r="G152" s="9" t="s">
        <v>23</v>
      </c>
      <c r="H152" s="9">
        <v>1974</v>
      </c>
      <c r="I152" s="29" t="b">
        <f t="shared" si="12"/>
        <v>0</v>
      </c>
      <c r="J152" s="4">
        <f t="shared" si="13"/>
        <v>1</v>
      </c>
      <c r="K152" s="35">
        <f t="shared" si="14"/>
        <v>24.410774410774412</v>
      </c>
      <c r="L152" s="6">
        <v>24.410774410774412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>
      <c r="A153" s="18">
        <f ca="1" t="shared" si="10"/>
        <v>152</v>
      </c>
      <c r="B153" s="8">
        <f>IF(AND(C152=C153,K152=K153),B152,IF(C153="M",COUNTA($C$2:C153)-COUNTIF($C$2:C153,"K"),COUNTA($C$2:C153)-COUNTIF($C$2:C153,"M")))</f>
        <v>138</v>
      </c>
      <c r="C153" s="14" t="s">
        <v>83</v>
      </c>
      <c r="D153" s="14">
        <f>IF(E153="","",IF(AND(E152=E153,K152=K153),D152,IF(E153="MW",COUNTIF($E$2:E153,"MW"),COUNTIF($E$2:E153,"KW"))))</f>
        <v>17</v>
      </c>
      <c r="E153" s="17" t="str">
        <f t="shared" si="11"/>
        <v>MW</v>
      </c>
      <c r="F153" s="9" t="s">
        <v>360</v>
      </c>
      <c r="G153" s="9" t="s">
        <v>23</v>
      </c>
      <c r="H153" s="9">
        <v>1959</v>
      </c>
      <c r="I153" s="29" t="b">
        <f t="shared" si="12"/>
        <v>0</v>
      </c>
      <c r="J153" s="4">
        <f t="shared" si="13"/>
        <v>1</v>
      </c>
      <c r="K153" s="35">
        <f t="shared" si="14"/>
        <v>24.318801089918264</v>
      </c>
      <c r="L153" s="6"/>
      <c r="M153" s="6"/>
      <c r="N153" s="6">
        <v>24.318801089918264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4" ht="12.75">
      <c r="A154" s="18">
        <f ca="1" t="shared" si="10"/>
        <v>153</v>
      </c>
      <c r="B154" s="8">
        <f>IF(AND(C153=C154,K153=K154),B153,IF(C154="M",COUNTA($C$2:C154)-COUNTIF($C$2:C154,"K"),COUNTA($C$2:C154)-COUNTIF($C$2:C154,"M")))</f>
        <v>139</v>
      </c>
      <c r="C154" s="14" t="s">
        <v>83</v>
      </c>
      <c r="D154" s="14">
        <f>IF(E154="","",IF(AND(E153=E154,K153=K154),D153,IF(E154="MW",COUNTIF($E$2:E154,"MW"),COUNTIF($E$2:E154,"KW"))))</f>
      </c>
      <c r="E154" s="17">
        <f t="shared" si="11"/>
      </c>
      <c r="F154" s="9" t="s">
        <v>429</v>
      </c>
      <c r="G154" s="9" t="s">
        <v>58</v>
      </c>
      <c r="H154" s="9"/>
      <c r="I154" s="29" t="b">
        <f t="shared" si="12"/>
        <v>0</v>
      </c>
      <c r="J154" s="4">
        <f t="shared" si="13"/>
        <v>1</v>
      </c>
      <c r="K154" s="35">
        <f t="shared" si="14"/>
        <v>24.279615795090713</v>
      </c>
      <c r="L154" s="6"/>
      <c r="M154" s="6"/>
      <c r="N154" s="6"/>
      <c r="O154" s="6">
        <v>24.279615795090713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/>
    </row>
    <row r="155" spans="1:43" ht="12.75">
      <c r="A155" s="18">
        <f ca="1" t="shared" si="10"/>
        <v>153</v>
      </c>
      <c r="B155" s="8">
        <f>IF(AND(C154=C155,K154=K155),B154,IF(C155="M",COUNTA($C$2:C155)-COUNTIF($C$2:C155,"K"),COUNTA($C$2:C155)-COUNTIF($C$2:C155,"M")))</f>
        <v>139</v>
      </c>
      <c r="C155" s="14" t="s">
        <v>83</v>
      </c>
      <c r="D155" s="14">
        <f>IF(E155="","",IF(AND(E154=E155,K154=K155),D154,IF(E155="MW",COUNTIF($E$2:E155,"MW"),COUNTIF($E$2:E155,"KW"))))</f>
      </c>
      <c r="E155" s="17">
        <f t="shared" si="11"/>
      </c>
      <c r="F155" s="9" t="s">
        <v>428</v>
      </c>
      <c r="G155" s="9" t="s">
        <v>19</v>
      </c>
      <c r="H155" s="9"/>
      <c r="I155" s="29" t="b">
        <f t="shared" si="12"/>
        <v>0</v>
      </c>
      <c r="J155" s="4">
        <f t="shared" si="13"/>
        <v>1</v>
      </c>
      <c r="K155" s="35">
        <f t="shared" si="14"/>
        <v>24.279615795090713</v>
      </c>
      <c r="L155" s="6"/>
      <c r="M155" s="6"/>
      <c r="N155" s="6"/>
      <c r="O155" s="6">
        <v>24.279615795090713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 ht="12.75">
      <c r="A156" s="18">
        <f ca="1" t="shared" si="10"/>
        <v>155</v>
      </c>
      <c r="B156" s="8">
        <f>IF(AND(C155=C156,K155=K156),B155,IF(C156="M",COUNTA($C$2:C156)-COUNTIF($C$2:C156,"K"),COUNTA($C$2:C156)-COUNTIF($C$2:C156,"M")))</f>
        <v>15</v>
      </c>
      <c r="C156" s="14" t="s">
        <v>84</v>
      </c>
      <c r="D156" s="14">
        <f>IF(E156="","",IF(AND(E155=E156,K155=K156),D155,IF(E156="MW",COUNTIF($E$2:E156,"MW"),COUNTIF($E$2:E156,"KW"))))</f>
      </c>
      <c r="E156" s="17">
        <f t="shared" si="11"/>
      </c>
      <c r="F156" s="9" t="s">
        <v>246</v>
      </c>
      <c r="G156" s="9" t="s">
        <v>247</v>
      </c>
      <c r="H156" s="9">
        <v>1984</v>
      </c>
      <c r="I156" s="29" t="b">
        <f t="shared" si="12"/>
        <v>0</v>
      </c>
      <c r="J156" s="4">
        <f t="shared" si="13"/>
        <v>1</v>
      </c>
      <c r="K156" s="35">
        <f t="shared" si="14"/>
        <v>24.247491638795985</v>
      </c>
      <c r="L156" s="6">
        <v>24.247491638795985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>
      <c r="A157" s="18">
        <f ca="1" t="shared" si="10"/>
        <v>155</v>
      </c>
      <c r="B157" s="8">
        <f>IF(AND(C156=C157,K156=K157),B156,IF(C157="M",COUNTA($C$2:C157)-COUNTIF($C$2:C157,"K"),COUNTA($C$2:C157)-COUNTIF($C$2:C157,"M")))</f>
        <v>141</v>
      </c>
      <c r="C157" s="14" t="s">
        <v>83</v>
      </c>
      <c r="D157" s="14">
        <f>IF(E157="","",IF(AND(E156=E157,K156=K157),D156,IF(E157="MW",COUNTIF($E$2:E157,"MW"),COUNTIF($E$2:E157,"KW"))))</f>
      </c>
      <c r="E157" s="17">
        <f t="shared" si="11"/>
      </c>
      <c r="F157" s="9" t="s">
        <v>248</v>
      </c>
      <c r="G157" s="9" t="s">
        <v>15</v>
      </c>
      <c r="H157" s="9">
        <v>1982</v>
      </c>
      <c r="I157" s="29" t="b">
        <f t="shared" si="12"/>
        <v>0</v>
      </c>
      <c r="J157" s="4">
        <f t="shared" si="13"/>
        <v>1</v>
      </c>
      <c r="K157" s="35">
        <f t="shared" si="14"/>
        <v>24.247491638795985</v>
      </c>
      <c r="L157" s="6">
        <v>24.247491638795985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ht="12.75">
      <c r="A158" s="18">
        <f ca="1" t="shared" si="10"/>
        <v>157</v>
      </c>
      <c r="B158" s="8">
        <f>IF(AND(C157=C158,K157=K158),B157,IF(C158="M",COUNTA($C$2:C158)-COUNTIF($C$2:C158,"K"),COUNTA($C$2:C158)-COUNTIF($C$2:C158,"M")))</f>
        <v>142</v>
      </c>
      <c r="C158" s="14" t="s">
        <v>83</v>
      </c>
      <c r="D158" s="14">
        <f>IF(E158="","",IF(AND(E157=E158,K157=K158),D157,IF(E158="MW",COUNTIF($E$2:E158,"MW"),COUNTIF($E$2:E158,"KW"))))</f>
      </c>
      <c r="E158" s="17">
        <f t="shared" si="11"/>
      </c>
      <c r="F158" s="9" t="s">
        <v>249</v>
      </c>
      <c r="G158" s="9" t="s">
        <v>250</v>
      </c>
      <c r="H158" s="9">
        <v>1965</v>
      </c>
      <c r="I158" s="29" t="b">
        <f t="shared" si="12"/>
        <v>0</v>
      </c>
      <c r="J158" s="4">
        <f t="shared" si="13"/>
        <v>1</v>
      </c>
      <c r="K158" s="35">
        <f t="shared" si="14"/>
        <v>24.207011686143574</v>
      </c>
      <c r="L158" s="6">
        <v>24.207011686143574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ht="12.75">
      <c r="A159" s="18">
        <f ca="1" t="shared" si="10"/>
        <v>157</v>
      </c>
      <c r="B159" s="8">
        <f>IF(AND(C158=C159,K158=K159),B158,IF(C159="M",COUNTA($C$2:C159)-COUNTIF($C$2:C159,"K"),COUNTA($C$2:C159)-COUNTIF($C$2:C159,"M")))</f>
        <v>142</v>
      </c>
      <c r="C159" s="14" t="s">
        <v>83</v>
      </c>
      <c r="D159" s="14">
        <f>IF(E159="","",IF(AND(E158=E159,K158=K159),D158,IF(E159="MW",COUNTIF($E$2:E159,"MW"),COUNTIF($E$2:E159,"KW"))))</f>
      </c>
      <c r="E159" s="17">
        <f t="shared" si="11"/>
      </c>
      <c r="F159" s="9" t="s">
        <v>251</v>
      </c>
      <c r="G159" s="9" t="s">
        <v>34</v>
      </c>
      <c r="H159" s="9">
        <v>1976</v>
      </c>
      <c r="I159" s="29" t="b">
        <f t="shared" si="12"/>
        <v>0</v>
      </c>
      <c r="J159" s="4">
        <f t="shared" si="13"/>
        <v>1</v>
      </c>
      <c r="K159" s="35">
        <f t="shared" si="14"/>
        <v>24.207011686143574</v>
      </c>
      <c r="L159" s="6">
        <v>24.207011686143574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>
      <c r="A160" s="18">
        <f ca="1" t="shared" si="10"/>
        <v>159</v>
      </c>
      <c r="B160" s="8">
        <f>IF(AND(C159=C160,K159=K160),B159,IF(C160="M",COUNTA($C$2:C160)-COUNTIF($C$2:C160,"K"),COUNTA($C$2:C160)-COUNTIF($C$2:C160,"M")))</f>
        <v>16</v>
      </c>
      <c r="C160" s="14" t="s">
        <v>84</v>
      </c>
      <c r="D160" s="14">
        <f>IF(E160="","",IF(AND(E159=E160,K159=K160),D159,IF(E160="MW",COUNTIF($E$2:E160,"MW"),COUNTIF($E$2:E160,"KW"))))</f>
      </c>
      <c r="E160" s="17">
        <f t="shared" si="11"/>
      </c>
      <c r="F160" s="9" t="s">
        <v>364</v>
      </c>
      <c r="G160" s="9" t="s">
        <v>365</v>
      </c>
      <c r="H160" s="9">
        <v>1977</v>
      </c>
      <c r="I160" s="29" t="b">
        <f t="shared" si="12"/>
        <v>0</v>
      </c>
      <c r="J160" s="4">
        <f t="shared" si="13"/>
        <v>1</v>
      </c>
      <c r="K160" s="35">
        <f t="shared" si="14"/>
        <v>24.08906882591094</v>
      </c>
      <c r="L160" s="6"/>
      <c r="M160" s="6"/>
      <c r="N160" s="6">
        <v>24.08906882591094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>
      <c r="A161" s="18">
        <f ca="1" t="shared" si="10"/>
        <v>159</v>
      </c>
      <c r="B161" s="8">
        <f>IF(AND(C160=C161,K160=K161),B160,IF(C161="M",COUNTA($C$2:C161)-COUNTIF($C$2:C161,"K"),COUNTA($C$2:C161)-COUNTIF($C$2:C161,"M")))</f>
        <v>144</v>
      </c>
      <c r="C161" s="14" t="s">
        <v>83</v>
      </c>
      <c r="D161" s="14">
        <f>IF(E161="","",IF(AND(E160=E161,K160=K161),D160,IF(E161="MW",COUNTIF($E$2:E161,"MW"),COUNTIF($E$2:E161,"KW"))))</f>
      </c>
      <c r="E161" s="17">
        <f t="shared" si="11"/>
      </c>
      <c r="F161" s="9" t="s">
        <v>366</v>
      </c>
      <c r="G161" s="9" t="s">
        <v>19</v>
      </c>
      <c r="H161" s="9">
        <v>1983</v>
      </c>
      <c r="I161" s="29" t="b">
        <f t="shared" si="12"/>
        <v>0</v>
      </c>
      <c r="J161" s="4">
        <f t="shared" si="13"/>
        <v>1</v>
      </c>
      <c r="K161" s="35">
        <f t="shared" si="14"/>
        <v>24.08906882591094</v>
      </c>
      <c r="L161" s="6"/>
      <c r="M161" s="6"/>
      <c r="N161" s="6">
        <v>24.08906882591094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>
      <c r="A162" s="18">
        <f ca="1" t="shared" si="10"/>
        <v>159</v>
      </c>
      <c r="B162" s="8">
        <f>IF(AND(C161=C162,K161=K162),B161,IF(C162="M",COUNTA($C$2:C162)-COUNTIF($C$2:C162,"K"),COUNTA($C$2:C162)-COUNTIF($C$2:C162,"M")))</f>
        <v>144</v>
      </c>
      <c r="C162" s="14" t="s">
        <v>83</v>
      </c>
      <c r="D162" s="14">
        <f>IF(E162="","",IF(AND(E161=E162,K161=K162),D161,IF(E162="MW",COUNTIF($E$2:E162,"MW"),COUNTIF($E$2:E162,"KW"))))</f>
      </c>
      <c r="E162" s="17">
        <f t="shared" si="11"/>
      </c>
      <c r="F162" s="9" t="s">
        <v>361</v>
      </c>
      <c r="G162" s="9" t="s">
        <v>30</v>
      </c>
      <c r="H162" s="9">
        <v>1983</v>
      </c>
      <c r="I162" s="29" t="b">
        <f t="shared" si="12"/>
        <v>0</v>
      </c>
      <c r="J162" s="4">
        <f t="shared" si="13"/>
        <v>1</v>
      </c>
      <c r="K162" s="35">
        <f t="shared" si="14"/>
        <v>24.08906882591094</v>
      </c>
      <c r="L162" s="6"/>
      <c r="M162" s="6"/>
      <c r="N162" s="6">
        <v>24.08906882591094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>
      <c r="A163" s="18">
        <f ca="1" t="shared" si="10"/>
        <v>159</v>
      </c>
      <c r="B163" s="8">
        <f>IF(AND(C162=C163,K162=K163),B162,IF(C163="M",COUNTA($C$2:C163)-COUNTIF($C$2:C163,"K"),COUNTA($C$2:C163)-COUNTIF($C$2:C163,"M")))</f>
        <v>144</v>
      </c>
      <c r="C163" s="14" t="s">
        <v>83</v>
      </c>
      <c r="D163" s="14">
        <f>IF(E163="","",IF(AND(E162=E163,K162=K163),D162,IF(E163="MW",COUNTIF($E$2:E163,"MW"),COUNTIF($E$2:E163,"KW"))))</f>
      </c>
      <c r="E163" s="17">
        <f t="shared" si="11"/>
      </c>
      <c r="F163" s="9" t="s">
        <v>363</v>
      </c>
      <c r="G163" s="9" t="s">
        <v>21</v>
      </c>
      <c r="H163" s="9">
        <v>1977</v>
      </c>
      <c r="I163" s="29" t="b">
        <f t="shared" si="12"/>
        <v>0</v>
      </c>
      <c r="J163" s="4">
        <f t="shared" si="13"/>
        <v>1</v>
      </c>
      <c r="K163" s="35">
        <f t="shared" si="14"/>
        <v>24.08906882591094</v>
      </c>
      <c r="L163" s="6"/>
      <c r="M163" s="6"/>
      <c r="N163" s="6">
        <v>24.08906882591094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>
      <c r="A164" s="18">
        <f ca="1" t="shared" si="10"/>
        <v>159</v>
      </c>
      <c r="B164" s="8">
        <f>IF(AND(C163=C164,K163=K164),B163,IF(C164="M",COUNTA($C$2:C164)-COUNTIF($C$2:C164,"K"),COUNTA($C$2:C164)-COUNTIF($C$2:C164,"M")))</f>
        <v>144</v>
      </c>
      <c r="C164" s="14" t="s">
        <v>83</v>
      </c>
      <c r="D164" s="14">
        <f>IF(E164="","",IF(AND(E163=E164,K163=K164),D163,IF(E164="MW",COUNTIF($E$2:E164,"MW"),COUNTIF($E$2:E164,"KW"))))</f>
      </c>
      <c r="E164" s="17">
        <f t="shared" si="11"/>
      </c>
      <c r="F164" s="9" t="s">
        <v>362</v>
      </c>
      <c r="G164" s="9" t="s">
        <v>13</v>
      </c>
      <c r="H164" s="9">
        <v>1988</v>
      </c>
      <c r="I164" s="29" t="b">
        <f t="shared" si="12"/>
        <v>0</v>
      </c>
      <c r="J164" s="4">
        <f t="shared" si="13"/>
        <v>1</v>
      </c>
      <c r="K164" s="35">
        <f t="shared" si="14"/>
        <v>24.08906882591094</v>
      </c>
      <c r="L164" s="6"/>
      <c r="M164" s="6"/>
      <c r="N164" s="6">
        <v>24.08906882591094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>
      <c r="A165" s="18">
        <f ca="1" t="shared" si="10"/>
        <v>164</v>
      </c>
      <c r="B165" s="8">
        <f>IF(AND(C164=C165,K164=K165),B164,IF(C165="M",COUNTA($C$2:C165)-COUNTIF($C$2:C165,"K"),COUNTA($C$2:C165)-COUNTIF($C$2:C165,"M")))</f>
        <v>148</v>
      </c>
      <c r="C165" s="14" t="s">
        <v>83</v>
      </c>
      <c r="D165" s="14">
        <f>IF(E165="","",IF(AND(E164=E165,K164=K165),D164,IF(E165="MW",COUNTIF($E$2:E165,"MW"),COUNTIF($E$2:E165,"KW"))))</f>
      </c>
      <c r="E165" s="17">
        <f t="shared" si="11"/>
      </c>
      <c r="F165" s="9" t="s">
        <v>168</v>
      </c>
      <c r="G165" s="9" t="s">
        <v>18</v>
      </c>
      <c r="H165" s="9">
        <v>1983</v>
      </c>
      <c r="I165" s="29" t="b">
        <f t="shared" si="12"/>
        <v>0</v>
      </c>
      <c r="J165" s="4">
        <f t="shared" si="13"/>
        <v>1</v>
      </c>
      <c r="K165" s="35">
        <f t="shared" si="14"/>
        <v>24.046434494195687</v>
      </c>
      <c r="L165" s="6">
        <v>24.046434494195687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>
      <c r="A166" s="18">
        <f ca="1" t="shared" si="10"/>
        <v>164</v>
      </c>
      <c r="B166" s="8">
        <f>IF(AND(C165=C166,K165=K166),B165,IF(C166="M",COUNTA($C$2:C166)-COUNTIF($C$2:C166,"K"),COUNTA($C$2:C166)-COUNTIF($C$2:C166,"M")))</f>
        <v>148</v>
      </c>
      <c r="C166" s="14" t="s">
        <v>83</v>
      </c>
      <c r="D166" s="14">
        <f>IF(E166="","",IF(AND(E165=E166,K165=K166),D165,IF(E166="MW",COUNTIF($E$2:E166,"MW"),COUNTIF($E$2:E166,"KW"))))</f>
      </c>
      <c r="E166" s="17">
        <f t="shared" si="11"/>
      </c>
      <c r="F166" s="9" t="s">
        <v>252</v>
      </c>
      <c r="G166" s="9" t="s">
        <v>46</v>
      </c>
      <c r="H166" s="9">
        <v>1975</v>
      </c>
      <c r="I166" s="9" t="b">
        <f t="shared" si="12"/>
        <v>0</v>
      </c>
      <c r="J166" s="4">
        <f t="shared" si="13"/>
        <v>1</v>
      </c>
      <c r="K166" s="35">
        <f t="shared" si="14"/>
        <v>24.046434494195687</v>
      </c>
      <c r="L166" s="6">
        <v>24.046434494195687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4" ht="12.75">
      <c r="A167" s="18">
        <f ca="1" t="shared" si="10"/>
        <v>166</v>
      </c>
      <c r="B167" s="8">
        <f>IF(AND(C166=C167,K166=K167),B166,IF(C167="M",COUNTA($C$2:C167)-COUNTIF($C$2:C167,"K"),COUNTA($C$2:C167)-COUNTIF($C$2:C167,"M")))</f>
        <v>150</v>
      </c>
      <c r="C167" s="14" t="s">
        <v>83</v>
      </c>
      <c r="D167" s="14">
        <f>IF(E167="","",IF(AND(E166=E167,K166=K167),D166,IF(E167="MW",COUNTIF($E$2:E167,"MW"),COUNTIF($E$2:E167,"KW"))))</f>
      </c>
      <c r="E167" s="17">
        <f t="shared" si="11"/>
      </c>
      <c r="F167" s="9" t="s">
        <v>78</v>
      </c>
      <c r="G167" s="9" t="s">
        <v>91</v>
      </c>
      <c r="H167" s="9"/>
      <c r="I167" s="9" t="b">
        <f t="shared" si="12"/>
        <v>0</v>
      </c>
      <c r="J167" s="4">
        <f t="shared" si="13"/>
        <v>1</v>
      </c>
      <c r="K167" s="35">
        <f t="shared" si="14"/>
        <v>23.95904436860068</v>
      </c>
      <c r="L167" s="6"/>
      <c r="M167" s="6">
        <v>23.95904436860068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/>
    </row>
    <row r="168" spans="1:44" ht="12.75">
      <c r="A168" s="18">
        <f ca="1" t="shared" si="10"/>
        <v>166</v>
      </c>
      <c r="B168" s="8">
        <f>IF(AND(C167=C168,K167=K168),B167,IF(C168="M",COUNTA($C$2:C168)-COUNTIF($C$2:C168,"K"),COUNTA($C$2:C168)-COUNTIF($C$2:C168,"M")))</f>
        <v>150</v>
      </c>
      <c r="C168" s="14" t="s">
        <v>83</v>
      </c>
      <c r="D168" s="14">
        <f>IF(E168="","",IF(AND(E167=E168,K167=K168),D167,IF(E168="MW",COUNTIF($E$2:E168,"MW"),COUNTIF($E$2:E168,"KW"))))</f>
      </c>
      <c r="E168" s="17">
        <f t="shared" si="11"/>
      </c>
      <c r="F168" s="9" t="s">
        <v>296</v>
      </c>
      <c r="G168" s="9" t="s">
        <v>19</v>
      </c>
      <c r="H168" s="9">
        <v>1990</v>
      </c>
      <c r="I168" s="9" t="b">
        <f t="shared" si="12"/>
        <v>0</v>
      </c>
      <c r="J168" s="4">
        <f t="shared" si="13"/>
        <v>1</v>
      </c>
      <c r="K168" s="35">
        <f t="shared" si="14"/>
        <v>23.95904436860068</v>
      </c>
      <c r="L168" s="6"/>
      <c r="M168" s="6">
        <v>23.95904436860068</v>
      </c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/>
    </row>
    <row r="169" spans="1:44" ht="12.75">
      <c r="A169" s="18">
        <f ca="1" t="shared" si="10"/>
        <v>168</v>
      </c>
      <c r="B169" s="8">
        <f>IF(AND(C168=C169,K168=K169),B168,IF(C169="M",COUNTA($C$2:C169)-COUNTIF($C$2:C169,"K"),COUNTA($C$2:C169)-COUNTIF($C$2:C169,"M")))</f>
        <v>17</v>
      </c>
      <c r="C169" s="14" t="s">
        <v>84</v>
      </c>
      <c r="D169" s="14">
        <f>IF(E169="","",IF(AND(E168=E169,K168=K169),D168,IF(E169="MW",COUNTIF($E$2:E169,"MW"),COUNTIF($E$2:E169,"KW"))))</f>
      </c>
      <c r="E169" s="17">
        <f t="shared" si="11"/>
      </c>
      <c r="F169" s="9" t="s">
        <v>430</v>
      </c>
      <c r="G169" s="9" t="s">
        <v>431</v>
      </c>
      <c r="H169" s="9"/>
      <c r="I169" s="9" t="b">
        <f t="shared" si="12"/>
        <v>0</v>
      </c>
      <c r="J169" s="4">
        <f t="shared" si="13"/>
        <v>1</v>
      </c>
      <c r="K169" s="35">
        <f t="shared" si="14"/>
        <v>23.94736842105263</v>
      </c>
      <c r="L169" s="6"/>
      <c r="M169" s="6"/>
      <c r="N169" s="6"/>
      <c r="O169" s="6">
        <v>23.94736842105263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/>
    </row>
    <row r="170" spans="1:43" ht="12.75">
      <c r="A170" s="18">
        <f ca="1" t="shared" si="10"/>
        <v>168</v>
      </c>
      <c r="B170" s="8">
        <f>IF(AND(C169=C170,K169=K170),B169,IF(C170="M",COUNTA($C$2:C170)-COUNTIF($C$2:C170,"K"),COUNTA($C$2:C170)-COUNTIF($C$2:C170,"M")))</f>
        <v>152</v>
      </c>
      <c r="C170" s="14" t="s">
        <v>83</v>
      </c>
      <c r="D170" s="14">
        <f>IF(E170="","",IF(AND(E169=E170,K169=K170),D169,IF(E170="MW",COUNTIF($E$2:E170,"MW"),COUNTIF($E$2:E170,"KW"))))</f>
      </c>
      <c r="E170" s="17">
        <f t="shared" si="11"/>
      </c>
      <c r="F170" s="9" t="s">
        <v>430</v>
      </c>
      <c r="G170" s="9" t="s">
        <v>24</v>
      </c>
      <c r="H170" s="9"/>
      <c r="I170" s="9" t="b">
        <f t="shared" si="12"/>
        <v>0</v>
      </c>
      <c r="J170" s="4">
        <f t="shared" si="13"/>
        <v>1</v>
      </c>
      <c r="K170" s="35">
        <f t="shared" si="14"/>
        <v>23.94736842105263</v>
      </c>
      <c r="L170" s="6"/>
      <c r="M170" s="6"/>
      <c r="N170" s="6"/>
      <c r="O170" s="6">
        <v>23.94736842105263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>
      <c r="A171" s="18">
        <f ca="1" t="shared" si="10"/>
        <v>170</v>
      </c>
      <c r="B171" s="8">
        <f>IF(AND(C170=C171,K170=K171),B170,IF(C171="M",COUNTA($C$2:C171)-COUNTIF($C$2:C171,"K"),COUNTA($C$2:C171)-COUNTIF($C$2:C171,"M")))</f>
        <v>153</v>
      </c>
      <c r="C171" s="14" t="s">
        <v>83</v>
      </c>
      <c r="D171" s="14">
        <f>IF(E171="","",IF(AND(E170=E171,K170=K171),D170,IF(E171="MW",COUNTIF($E$2:E171,"MW"),COUNTIF($E$2:E171,"KW"))))</f>
      </c>
      <c r="E171" s="17">
        <f t="shared" si="11"/>
      </c>
      <c r="F171" s="9" t="s">
        <v>433</v>
      </c>
      <c r="G171" s="9" t="s">
        <v>13</v>
      </c>
      <c r="H171" s="9"/>
      <c r="I171" s="9" t="b">
        <f t="shared" si="12"/>
        <v>0</v>
      </c>
      <c r="J171" s="4">
        <f t="shared" si="13"/>
        <v>1</v>
      </c>
      <c r="K171" s="35">
        <f t="shared" si="14"/>
        <v>23.922187171398527</v>
      </c>
      <c r="L171" s="6"/>
      <c r="M171" s="6"/>
      <c r="N171" s="6"/>
      <c r="O171" s="6">
        <v>23.922187171398527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>
      <c r="A172" s="18">
        <f ca="1" t="shared" si="10"/>
        <v>170</v>
      </c>
      <c r="B172" s="8">
        <f>IF(AND(C171=C172,K171=K172),B171,IF(C172="M",COUNTA($C$2:C172)-COUNTIF($C$2:C172,"K"),COUNTA($C$2:C172)-COUNTIF($C$2:C172,"M")))</f>
        <v>153</v>
      </c>
      <c r="C172" s="14" t="s">
        <v>83</v>
      </c>
      <c r="D172" s="14">
        <f>IF(E172="","",IF(AND(E171=E172,K171=K172),D171,IF(E172="MW",COUNTIF($E$2:E172,"MW"),COUNTIF($E$2:E172,"KW"))))</f>
      </c>
      <c r="E172" s="17">
        <f t="shared" si="11"/>
      </c>
      <c r="F172" s="9" t="s">
        <v>432</v>
      </c>
      <c r="G172" s="9" t="s">
        <v>31</v>
      </c>
      <c r="H172" s="9"/>
      <c r="I172" s="9" t="b">
        <f t="shared" si="12"/>
        <v>0</v>
      </c>
      <c r="J172" s="4">
        <f t="shared" si="13"/>
        <v>1</v>
      </c>
      <c r="K172" s="35">
        <f t="shared" si="14"/>
        <v>23.922187171398527</v>
      </c>
      <c r="L172" s="6"/>
      <c r="M172" s="6"/>
      <c r="N172" s="6"/>
      <c r="O172" s="6">
        <v>23.922187171398527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>
      <c r="A173" s="18">
        <f ca="1" t="shared" si="10"/>
        <v>172</v>
      </c>
      <c r="B173" s="8">
        <f>IF(AND(C172=C173,K172=K173),B172,IF(C173="M",COUNTA($C$2:C173)-COUNTIF($C$2:C173,"K"),COUNTA($C$2:C173)-COUNTIF($C$2:C173,"M")))</f>
        <v>155</v>
      </c>
      <c r="C173" s="14" t="s">
        <v>83</v>
      </c>
      <c r="D173" s="14">
        <f>IF(E173="","",IF(AND(E172=E173,K172=K173),D172,IF(E173="MW",COUNTIF($E$2:E173,"MW"),COUNTIF($E$2:E173,"KW"))))</f>
      </c>
      <c r="E173" s="17">
        <f t="shared" si="11"/>
      </c>
      <c r="F173" s="9" t="s">
        <v>434</v>
      </c>
      <c r="G173" s="9" t="s">
        <v>38</v>
      </c>
      <c r="H173" s="9"/>
      <c r="I173" s="9" t="b">
        <f t="shared" si="12"/>
        <v>0</v>
      </c>
      <c r="J173" s="4">
        <f t="shared" si="13"/>
        <v>1</v>
      </c>
      <c r="K173" s="35">
        <f t="shared" si="14"/>
        <v>23.89705882352941</v>
      </c>
      <c r="L173" s="6"/>
      <c r="M173" s="6"/>
      <c r="N173" s="6"/>
      <c r="O173" s="6">
        <v>23.89705882352941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>
      <c r="A174" s="18">
        <f ca="1" t="shared" si="10"/>
        <v>173</v>
      </c>
      <c r="B174" s="8">
        <f>IF(AND(C173=C174,K173=K174),B173,IF(C174="M",COUNTA($C$2:C174)-COUNTIF($C$2:C174,"K"),COUNTA($C$2:C174)-COUNTIF($C$2:C174,"M")))</f>
        <v>156</v>
      </c>
      <c r="C174" s="14" t="s">
        <v>83</v>
      </c>
      <c r="D174" s="14">
        <f>IF(E174="","",IF(AND(E173=E174,K173=K174),D173,IF(E174="MW",COUNTIF($E$2:E174,"MW"),COUNTIF($E$2:E174,"KW"))))</f>
      </c>
      <c r="E174" s="17">
        <f t="shared" si="11"/>
      </c>
      <c r="F174" s="9" t="s">
        <v>367</v>
      </c>
      <c r="G174" s="9" t="s">
        <v>368</v>
      </c>
      <c r="H174" s="9"/>
      <c r="I174" s="9" t="b">
        <f t="shared" si="12"/>
        <v>0</v>
      </c>
      <c r="J174" s="4">
        <f t="shared" si="13"/>
        <v>1</v>
      </c>
      <c r="K174" s="35">
        <f t="shared" si="14"/>
        <v>23.863636363636367</v>
      </c>
      <c r="L174" s="6"/>
      <c r="M174" s="6"/>
      <c r="N174" s="6">
        <v>23.863636363636367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>
      <c r="A175" s="18">
        <f ca="1" t="shared" si="10"/>
        <v>174</v>
      </c>
      <c r="B175" s="8">
        <f>IF(AND(C174=C175,K174=K175),B174,IF(C175="M",COUNTA($C$2:C175)-COUNTIF($C$2:C175,"K"),COUNTA($C$2:C175)-COUNTIF($C$2:C175,"M")))</f>
        <v>157</v>
      </c>
      <c r="C175" s="14" t="s">
        <v>83</v>
      </c>
      <c r="D175" s="14">
        <f>IF(E175="","",IF(AND(E174=E175,K174=K175),D174,IF(E175="MW",COUNTIF($E$2:E175,"MW"),COUNTIF($E$2:E175,"KW"))))</f>
      </c>
      <c r="E175" s="17">
        <f t="shared" si="11"/>
      </c>
      <c r="F175" s="9" t="s">
        <v>369</v>
      </c>
      <c r="G175" s="9" t="s">
        <v>16</v>
      </c>
      <c r="H175" s="9">
        <v>1985</v>
      </c>
      <c r="I175" s="9" t="b">
        <f t="shared" si="12"/>
        <v>0</v>
      </c>
      <c r="J175" s="4">
        <f t="shared" si="13"/>
        <v>1</v>
      </c>
      <c r="K175" s="35">
        <f t="shared" si="14"/>
        <v>23.83177570093459</v>
      </c>
      <c r="L175" s="6"/>
      <c r="M175" s="6"/>
      <c r="N175" s="6">
        <v>23.83177570093459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>
      <c r="A176" s="18">
        <f ca="1" t="shared" si="10"/>
        <v>174</v>
      </c>
      <c r="B176" s="8">
        <f>IF(AND(C175=C176,K175=K176),B175,IF(C176="M",COUNTA($C$2:C176)-COUNTIF($C$2:C176,"K"),COUNTA($C$2:C176)-COUNTIF($C$2:C176,"M")))</f>
        <v>157</v>
      </c>
      <c r="C176" s="14" t="s">
        <v>83</v>
      </c>
      <c r="D176" s="14">
        <f>IF(E176="","",IF(AND(E175=E176,K175=K176),D175,IF(E176="MW",COUNTIF($E$2:E176,"MW"),COUNTIF($E$2:E176,"KW"))))</f>
      </c>
      <c r="E176" s="17">
        <f t="shared" si="11"/>
      </c>
      <c r="F176" s="9" t="s">
        <v>370</v>
      </c>
      <c r="G176" s="9" t="s">
        <v>371</v>
      </c>
      <c r="H176" s="9">
        <v>1986</v>
      </c>
      <c r="I176" s="9" t="b">
        <f t="shared" si="12"/>
        <v>0</v>
      </c>
      <c r="J176" s="4">
        <f t="shared" si="13"/>
        <v>1</v>
      </c>
      <c r="K176" s="35">
        <f t="shared" si="14"/>
        <v>23.83177570093459</v>
      </c>
      <c r="L176" s="6"/>
      <c r="M176" s="6"/>
      <c r="N176" s="6">
        <v>23.83177570093459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>
      <c r="A177" s="18">
        <f ca="1" t="shared" si="10"/>
        <v>176</v>
      </c>
      <c r="B177" s="8">
        <f>IF(AND(C176=C177,K176=K177),B176,IF(C177="M",COUNTA($C$2:C177)-COUNTIF($C$2:C177,"K"),COUNTA($C$2:C177)-COUNTIF($C$2:C177,"M")))</f>
        <v>159</v>
      </c>
      <c r="C177" s="14" t="s">
        <v>83</v>
      </c>
      <c r="D177" s="14">
        <f>IF(E177="","",IF(AND(E176=E177,K176=K177),D176,IF(E177="MW",COUNTIF($E$2:E177,"MW"),COUNTIF($E$2:E177,"KW"))))</f>
      </c>
      <c r="E177" s="17">
        <f t="shared" si="11"/>
      </c>
      <c r="F177" s="9" t="s">
        <v>253</v>
      </c>
      <c r="G177" s="9" t="s">
        <v>26</v>
      </c>
      <c r="H177" s="9">
        <v>1982</v>
      </c>
      <c r="I177" s="9" t="b">
        <f t="shared" si="12"/>
        <v>0</v>
      </c>
      <c r="J177" s="4">
        <f t="shared" si="13"/>
        <v>1</v>
      </c>
      <c r="K177" s="35">
        <f t="shared" si="14"/>
        <v>23.731587561374795</v>
      </c>
      <c r="L177" s="6">
        <v>23.731587561374795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>
      <c r="A178" s="18">
        <f ca="1" t="shared" si="10"/>
        <v>176</v>
      </c>
      <c r="B178" s="8">
        <f>IF(AND(C177=C178,K177=K178),B177,IF(C178="M",COUNTA($C$2:C178)-COUNTIF($C$2:C178,"K"),COUNTA($C$2:C178)-COUNTIF($C$2:C178,"M")))</f>
        <v>159</v>
      </c>
      <c r="C178" s="14" t="s">
        <v>83</v>
      </c>
      <c r="D178" s="14">
        <f>IF(E178="","",IF(AND(E177=E178,K177=K178),D177,IF(E178="MW",COUNTIF($E$2:E178,"MW"),COUNTIF($E$2:E178,"KW"))))</f>
      </c>
      <c r="E178" s="17">
        <f t="shared" si="11"/>
      </c>
      <c r="F178" s="9" t="s">
        <v>254</v>
      </c>
      <c r="G178" s="9" t="s">
        <v>27</v>
      </c>
      <c r="H178" s="9">
        <v>1983</v>
      </c>
      <c r="I178" s="9" t="b">
        <f t="shared" si="12"/>
        <v>0</v>
      </c>
      <c r="J178" s="4">
        <f t="shared" si="13"/>
        <v>1</v>
      </c>
      <c r="K178" s="35">
        <f t="shared" si="14"/>
        <v>23.731587561374795</v>
      </c>
      <c r="L178" s="6">
        <v>23.731587561374795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>
      <c r="A179" s="18">
        <f ca="1" t="shared" si="10"/>
        <v>178</v>
      </c>
      <c r="B179" s="8">
        <f>IF(AND(C178=C179,K178=K179),B178,IF(C179="M",COUNTA($C$2:C179)-COUNTIF($C$2:C179,"K"),COUNTA($C$2:C179)-COUNTIF($C$2:C179,"M")))</f>
        <v>161</v>
      </c>
      <c r="C179" s="14" t="s">
        <v>83</v>
      </c>
      <c r="D179" s="14">
        <f>IF(E179="","",IF(AND(E178=E179,K178=K179),D178,IF(E179="MW",COUNTIF($E$2:E179,"MW"),COUNTIF($E$2:E179,"KW"))))</f>
      </c>
      <c r="E179" s="17">
        <f t="shared" si="11"/>
      </c>
      <c r="F179" s="9" t="s">
        <v>509</v>
      </c>
      <c r="G179" s="9" t="s">
        <v>23</v>
      </c>
      <c r="H179" s="9"/>
      <c r="I179" s="9" t="b">
        <f t="shared" si="12"/>
        <v>0</v>
      </c>
      <c r="J179" s="4">
        <f t="shared" si="13"/>
        <v>1</v>
      </c>
      <c r="K179" s="35">
        <f t="shared" si="14"/>
        <v>23.697916666666668</v>
      </c>
      <c r="L179" s="6"/>
      <c r="M179" s="6"/>
      <c r="N179" s="6"/>
      <c r="O179" s="6">
        <v>23.697916666666668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>
      <c r="A180" s="18">
        <f ca="1" t="shared" si="10"/>
        <v>178</v>
      </c>
      <c r="B180" s="8">
        <f>IF(AND(C179=C180,K179=K180),B179,IF(C180="M",COUNTA($C$2:C180)-COUNTIF($C$2:C180,"K"),COUNTA($C$2:C180)-COUNTIF($C$2:C180,"M")))</f>
        <v>161</v>
      </c>
      <c r="C180" s="14" t="s">
        <v>83</v>
      </c>
      <c r="D180" s="14">
        <f>IF(E180="","",IF(AND(E179=E180,K179=K180),D179,IF(E180="MW",COUNTIF($E$2:E180,"MW"),COUNTIF($E$2:E180,"KW"))))</f>
      </c>
      <c r="E180" s="17">
        <f t="shared" si="11"/>
      </c>
      <c r="F180" s="9" t="s">
        <v>435</v>
      </c>
      <c r="G180" s="9" t="s">
        <v>57</v>
      </c>
      <c r="H180" s="9"/>
      <c r="I180" s="9" t="b">
        <f t="shared" si="12"/>
        <v>0</v>
      </c>
      <c r="J180" s="4">
        <f t="shared" si="13"/>
        <v>1</v>
      </c>
      <c r="K180" s="35">
        <f t="shared" si="14"/>
        <v>23.697916666666664</v>
      </c>
      <c r="L180" s="6"/>
      <c r="M180" s="6"/>
      <c r="N180" s="6"/>
      <c r="O180" s="6">
        <v>23.697916666666664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>
      <c r="A181" s="18">
        <f ca="1" t="shared" si="10"/>
        <v>178</v>
      </c>
      <c r="B181" s="8">
        <f>IF(AND(C180=C181,K180=K181),B180,IF(C181="M",COUNTA($C$2:C181)-COUNTIF($C$2:C181,"K"),COUNTA($C$2:C181)-COUNTIF($C$2:C181,"M")))</f>
        <v>161</v>
      </c>
      <c r="C181" s="14" t="s">
        <v>83</v>
      </c>
      <c r="D181" s="14">
        <f>IF(E181="","",IF(AND(E180=E181,K180=K181),D180,IF(E181="MW",COUNTIF($E$2:E181,"MW"),COUNTIF($E$2:E181,"KW"))))</f>
      </c>
      <c r="E181" s="17">
        <f t="shared" si="11"/>
      </c>
      <c r="F181" s="9" t="s">
        <v>435</v>
      </c>
      <c r="G181" s="9" t="s">
        <v>34</v>
      </c>
      <c r="H181" s="9"/>
      <c r="I181" s="9" t="b">
        <f t="shared" si="12"/>
        <v>0</v>
      </c>
      <c r="J181" s="4">
        <f t="shared" si="13"/>
        <v>1</v>
      </c>
      <c r="K181" s="35">
        <f t="shared" si="14"/>
        <v>23.697916666666664</v>
      </c>
      <c r="L181" s="6"/>
      <c r="M181" s="6"/>
      <c r="N181" s="6"/>
      <c r="O181" s="6">
        <v>23.697916666666664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>
      <c r="A182" s="18">
        <f ca="1" t="shared" si="10"/>
        <v>181</v>
      </c>
      <c r="B182" s="8">
        <f>IF(AND(C181=C182,K181=K182),B181,IF(C182="M",COUNTA($C$2:C182)-COUNTIF($C$2:C182,"K"),COUNTA($C$2:C182)-COUNTIF($C$2:C182,"M")))</f>
        <v>164</v>
      </c>
      <c r="C182" s="14" t="s">
        <v>83</v>
      </c>
      <c r="D182" s="14">
        <f>IF(E182="","",IF(AND(E181=E182,K181=K182),D181,IF(E182="MW",COUNTIF($E$2:E182,"MW"),COUNTIF($E$2:E182,"KW"))))</f>
      </c>
      <c r="E182" s="17">
        <f t="shared" si="11"/>
      </c>
      <c r="F182" s="9" t="s">
        <v>255</v>
      </c>
      <c r="G182" s="9" t="s">
        <v>10</v>
      </c>
      <c r="H182" s="9">
        <v>1977</v>
      </c>
      <c r="I182" s="9" t="b">
        <f t="shared" si="12"/>
        <v>0</v>
      </c>
      <c r="J182" s="4">
        <f t="shared" si="13"/>
        <v>1</v>
      </c>
      <c r="K182" s="35">
        <f t="shared" si="14"/>
        <v>23.462783171521032</v>
      </c>
      <c r="L182" s="6">
        <v>23.462783171521032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>
      <c r="A183" s="18">
        <f ca="1" t="shared" si="10"/>
        <v>181</v>
      </c>
      <c r="B183" s="8">
        <f>IF(AND(C182=C183,K182=K183),B182,IF(C183="M",COUNTA($C$2:C183)-COUNTIF($C$2:C183,"K"),COUNTA($C$2:C183)-COUNTIF($C$2:C183,"M")))</f>
        <v>164</v>
      </c>
      <c r="C183" s="14" t="s">
        <v>83</v>
      </c>
      <c r="D183" s="14">
        <f>IF(E183="","",IF(AND(E182=E183,K182=K183),D182,IF(E183="MW",COUNTIF($E$2:E183,"MW"),COUNTIF($E$2:E183,"KW"))))</f>
      </c>
      <c r="E183" s="17">
        <f t="shared" si="11"/>
      </c>
      <c r="F183" s="9" t="s">
        <v>256</v>
      </c>
      <c r="G183" s="9" t="s">
        <v>129</v>
      </c>
      <c r="H183" s="9">
        <v>1981</v>
      </c>
      <c r="I183" s="9" t="b">
        <f t="shared" si="12"/>
        <v>0</v>
      </c>
      <c r="J183" s="4">
        <f t="shared" si="13"/>
        <v>1</v>
      </c>
      <c r="K183" s="35">
        <f t="shared" si="14"/>
        <v>23.462783171521032</v>
      </c>
      <c r="L183" s="6">
        <v>23.462783171521032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>
      <c r="A184" s="18">
        <f ca="1" t="shared" si="10"/>
        <v>183</v>
      </c>
      <c r="B184" s="8">
        <f>IF(AND(C183=C184,K183=K184),B183,IF(C184="M",COUNTA($C$2:C184)-COUNTIF($C$2:C184,"K"),COUNTA($C$2:C184)-COUNTIF($C$2:C184,"M")))</f>
        <v>166</v>
      </c>
      <c r="C184" s="14" t="s">
        <v>83</v>
      </c>
      <c r="D184" s="14">
        <f>IF(E184="","",IF(AND(E183=E184,K183=K184),D183,IF(E184="MW",COUNTIF($E$2:E184,"MW"),COUNTIF($E$2:E184,"KW"))))</f>
      </c>
      <c r="E184" s="17">
        <f t="shared" si="11"/>
      </c>
      <c r="F184" s="9" t="s">
        <v>147</v>
      </c>
      <c r="G184" s="9" t="s">
        <v>33</v>
      </c>
      <c r="H184" s="9">
        <v>1987</v>
      </c>
      <c r="I184" s="9" t="b">
        <f t="shared" si="12"/>
        <v>0</v>
      </c>
      <c r="J184" s="4">
        <f t="shared" si="13"/>
        <v>1</v>
      </c>
      <c r="K184" s="35">
        <f t="shared" si="14"/>
        <v>23.2</v>
      </c>
      <c r="L184" s="6">
        <v>23.2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>
      <c r="A185" s="18">
        <f ca="1" t="shared" si="10"/>
        <v>183</v>
      </c>
      <c r="B185" s="8">
        <f>IF(AND(C184=C185,K184=K185),B184,IF(C185="M",COUNTA($C$2:C185)-COUNTIF($C$2:C185,"K"),COUNTA($C$2:C185)-COUNTIF($C$2:C185,"M")))</f>
        <v>166</v>
      </c>
      <c r="C185" s="14" t="s">
        <v>83</v>
      </c>
      <c r="D185" s="14">
        <f>IF(E185="","",IF(AND(E184=E185,K184=K185),D184,IF(E185="MW",COUNTIF($E$2:E185,"MW"),COUNTIF($E$2:E185,"KW"))))</f>
      </c>
      <c r="E185" s="17">
        <f t="shared" si="11"/>
      </c>
      <c r="F185" s="9" t="s">
        <v>257</v>
      </c>
      <c r="G185" s="9" t="s">
        <v>250</v>
      </c>
      <c r="H185" s="9">
        <v>1984</v>
      </c>
      <c r="I185" s="9" t="b">
        <f t="shared" si="12"/>
        <v>0</v>
      </c>
      <c r="J185" s="4">
        <f t="shared" si="13"/>
        <v>1</v>
      </c>
      <c r="K185" s="35">
        <f t="shared" si="14"/>
        <v>23.2</v>
      </c>
      <c r="L185" s="6">
        <v>23.2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>
      <c r="A186" s="18">
        <f ca="1" t="shared" si="10"/>
        <v>183</v>
      </c>
      <c r="B186" s="8">
        <f>IF(AND(C185=C186,K185=K186),B185,IF(C186="M",COUNTA($C$2:C186)-COUNTIF($C$2:C186,"K"),COUNTA($C$2:C186)-COUNTIF($C$2:C186,"M")))</f>
        <v>166</v>
      </c>
      <c r="C186" s="14" t="s">
        <v>83</v>
      </c>
      <c r="D186" s="14">
        <f>IF(E186="","",IF(AND(E185=E186,K185=K186),D185,IF(E186="MW",COUNTIF($E$2:E186,"MW"),COUNTIF($E$2:E186,"KW"))))</f>
      </c>
      <c r="E186" s="17">
        <f t="shared" si="11"/>
      </c>
      <c r="F186" s="9" t="s">
        <v>258</v>
      </c>
      <c r="G186" s="9" t="s">
        <v>33</v>
      </c>
      <c r="H186" s="9">
        <v>1984</v>
      </c>
      <c r="I186" s="9" t="b">
        <f t="shared" si="12"/>
        <v>0</v>
      </c>
      <c r="J186" s="4">
        <f t="shared" si="13"/>
        <v>1</v>
      </c>
      <c r="K186" s="35">
        <f t="shared" si="14"/>
        <v>23.2</v>
      </c>
      <c r="L186" s="6">
        <v>23.2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>
      <c r="A187" s="18">
        <f ca="1" t="shared" si="10"/>
        <v>186</v>
      </c>
      <c r="B187" s="8">
        <f>IF(AND(C186=C187,K186=K187),B186,IF(C187="M",COUNTA($C$2:C187)-COUNTIF($C$2:C187,"K"),COUNTA($C$2:C187)-COUNTIF($C$2:C187,"M")))</f>
        <v>169</v>
      </c>
      <c r="C187" s="14" t="s">
        <v>83</v>
      </c>
      <c r="D187" s="14">
        <f>IF(E187="","",IF(AND(E186=E187,K186=K187),D186,IF(E187="MW",COUNTIF($E$2:E187,"MW"),COUNTIF($E$2:E187,"KW"))))</f>
      </c>
      <c r="E187" s="17">
        <f t="shared" si="11"/>
      </c>
      <c r="F187" s="9" t="s">
        <v>436</v>
      </c>
      <c r="G187" s="9" t="s">
        <v>29</v>
      </c>
      <c r="H187" s="9"/>
      <c r="I187" s="9" t="b">
        <f t="shared" si="12"/>
        <v>0</v>
      </c>
      <c r="J187" s="4">
        <f t="shared" si="13"/>
        <v>1</v>
      </c>
      <c r="K187" s="35">
        <f t="shared" si="14"/>
        <v>22.933467741935484</v>
      </c>
      <c r="L187" s="6"/>
      <c r="M187" s="6"/>
      <c r="N187" s="6"/>
      <c r="O187" s="6">
        <v>22.933467741935484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>
      <c r="A188" s="18">
        <f ca="1" t="shared" si="10"/>
        <v>186</v>
      </c>
      <c r="B188" s="8">
        <f>IF(AND(C187=C188,K187=K188),B187,IF(C188="M",COUNTA($C$2:C188)-COUNTIF($C$2:C188,"K"),COUNTA($C$2:C188)-COUNTIF($C$2:C188,"M")))</f>
        <v>169</v>
      </c>
      <c r="C188" s="14" t="s">
        <v>83</v>
      </c>
      <c r="D188" s="14">
        <f>IF(E188="","",IF(AND(E187=E188,K187=K188),D187,IF(E188="MW",COUNTIF($E$2:E188,"MW"),COUNTIF($E$2:E188,"KW"))))</f>
      </c>
      <c r="E188" s="17">
        <f t="shared" si="11"/>
      </c>
      <c r="F188" s="9" t="s">
        <v>437</v>
      </c>
      <c r="G188" s="9" t="s">
        <v>16</v>
      </c>
      <c r="H188" s="9"/>
      <c r="I188" s="9" t="b">
        <f t="shared" si="12"/>
        <v>0</v>
      </c>
      <c r="J188" s="4">
        <f t="shared" si="13"/>
        <v>1</v>
      </c>
      <c r="K188" s="35">
        <f t="shared" si="14"/>
        <v>22.933467741935484</v>
      </c>
      <c r="L188" s="6"/>
      <c r="M188" s="6"/>
      <c r="N188" s="6"/>
      <c r="O188" s="6">
        <v>22.933467741935484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4" ht="12.75">
      <c r="A189" s="18">
        <f ca="1" t="shared" si="10"/>
        <v>188</v>
      </c>
      <c r="B189" s="8">
        <f>IF(AND(C188=C189,K188=K189),B188,IF(C189="M",COUNTA($C$2:C189)-COUNTIF($C$2:C189,"K"),COUNTA($C$2:C189)-COUNTIF($C$2:C189,"M")))</f>
        <v>171</v>
      </c>
      <c r="C189" s="14" t="s">
        <v>83</v>
      </c>
      <c r="D189" s="14">
        <f>IF(E189="","",IF(AND(E188=E189,K188=K189),D188,IF(E189="MW",COUNTIF($E$2:E189,"MW"),COUNTIF($E$2:E189,"KW"))))</f>
      </c>
      <c r="E189" s="17">
        <f t="shared" si="11"/>
      </c>
      <c r="F189" s="9" t="s">
        <v>69</v>
      </c>
      <c r="G189" s="9" t="s">
        <v>18</v>
      </c>
      <c r="H189" s="9"/>
      <c r="I189" s="9" t="b">
        <f t="shared" si="12"/>
        <v>0</v>
      </c>
      <c r="J189" s="4">
        <f t="shared" si="13"/>
        <v>1</v>
      </c>
      <c r="K189" s="35">
        <f t="shared" si="14"/>
        <v>22.5</v>
      </c>
      <c r="L189" s="6"/>
      <c r="M189" s="6">
        <v>22.5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/>
    </row>
    <row r="190" spans="1:43" ht="12.75">
      <c r="A190" s="18">
        <f ca="1" t="shared" si="10"/>
        <v>189</v>
      </c>
      <c r="B190" s="8">
        <f>IF(AND(C189=C190,K189=K190),B189,IF(C190="M",COUNTA($C$2:C190)-COUNTIF($C$2:C190,"K"),COUNTA($C$2:C190)-COUNTIF($C$2:C190,"M")))</f>
        <v>172</v>
      </c>
      <c r="C190" s="14" t="s">
        <v>83</v>
      </c>
      <c r="D190" s="14">
        <f>IF(E190="","",IF(AND(E189=E190,K189=K190),D189,IF(E190="MW",COUNTIF($E$2:E190,"MW"),COUNTIF($E$2:E190,"KW"))))</f>
        <v>18</v>
      </c>
      <c r="E190" s="17" t="str">
        <f t="shared" si="11"/>
        <v>MW</v>
      </c>
      <c r="F190" s="9" t="s">
        <v>117</v>
      </c>
      <c r="G190" s="9" t="s">
        <v>105</v>
      </c>
      <c r="H190" s="9">
        <v>1962</v>
      </c>
      <c r="I190" s="9" t="b">
        <f t="shared" si="12"/>
        <v>0</v>
      </c>
      <c r="J190" s="4">
        <f t="shared" si="13"/>
        <v>2</v>
      </c>
      <c r="K190" s="35">
        <f t="shared" si="14"/>
        <v>22.041082251919924</v>
      </c>
      <c r="L190" s="6"/>
      <c r="M190" s="6">
        <v>11.55025753082566</v>
      </c>
      <c r="N190" s="6">
        <v>10.490824721094267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>
      <c r="A191" s="18">
        <f ca="1" t="shared" si="10"/>
        <v>190</v>
      </c>
      <c r="B191" s="8">
        <f>IF(AND(C190=C191,K190=K191),B190,IF(C191="M",COUNTA($C$2:C191)-COUNTIF($C$2:C191,"K"),COUNTA($C$2:C191)-COUNTIF($C$2:C191,"M")))</f>
        <v>173</v>
      </c>
      <c r="C191" s="14" t="s">
        <v>83</v>
      </c>
      <c r="D191" s="14">
        <f>IF(E191="","",IF(AND(E190=E191,K190=K191),D190,IF(E191="MW",COUNTIF($E$2:E191,"MW"),COUNTIF($E$2:E191,"KW"))))</f>
      </c>
      <c r="E191" s="17">
        <f t="shared" si="11"/>
      </c>
      <c r="F191" s="9" t="s">
        <v>438</v>
      </c>
      <c r="G191" s="9" t="s">
        <v>18</v>
      </c>
      <c r="H191" s="9"/>
      <c r="I191" s="9" t="b">
        <f t="shared" si="12"/>
        <v>0</v>
      </c>
      <c r="J191" s="4">
        <f t="shared" si="13"/>
        <v>1</v>
      </c>
      <c r="K191" s="35">
        <f t="shared" si="14"/>
        <v>21.500126008064516</v>
      </c>
      <c r="L191" s="6"/>
      <c r="M191" s="6"/>
      <c r="N191" s="6"/>
      <c r="O191" s="6">
        <v>21.500126008064516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>
      <c r="A192" s="18">
        <f ca="1" t="shared" si="10"/>
        <v>191</v>
      </c>
      <c r="B192" s="8">
        <f>IF(AND(C191=C192,K191=K192),B191,IF(C192="M",COUNTA($C$2:C192)-COUNTIF($C$2:C192,"K"),COUNTA($C$2:C192)-COUNTIF($C$2:C192,"M")))</f>
        <v>18</v>
      </c>
      <c r="C192" s="14" t="s">
        <v>84</v>
      </c>
      <c r="D192" s="14">
        <f>IF(E192="","",IF(AND(E191=E192,K191=K192),D191,IF(E192="MW",COUNTIF($E$2:E192,"MW"),COUNTIF($E$2:E192,"KW"))))</f>
      </c>
      <c r="E192" s="17">
        <f t="shared" si="11"/>
      </c>
      <c r="F192" s="9" t="s">
        <v>259</v>
      </c>
      <c r="G192" s="9" t="s">
        <v>113</v>
      </c>
      <c r="H192" s="9">
        <v>1989</v>
      </c>
      <c r="I192" s="9" t="b">
        <f t="shared" si="12"/>
        <v>0</v>
      </c>
      <c r="J192" s="4">
        <f t="shared" si="13"/>
        <v>1</v>
      </c>
      <c r="K192" s="35">
        <f t="shared" si="14"/>
        <v>21.44970414201183</v>
      </c>
      <c r="L192" s="6">
        <v>21.44970414201183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>
      <c r="A193" s="18">
        <f ca="1" t="shared" si="10"/>
        <v>192</v>
      </c>
      <c r="B193" s="8">
        <f>IF(AND(C192=C193,K192=K193),B192,IF(C193="M",COUNTA($C$2:C193)-COUNTIF($C$2:C193,"K"),COUNTA($C$2:C193)-COUNTIF($C$2:C193,"M")))</f>
        <v>174</v>
      </c>
      <c r="C193" s="14" t="s">
        <v>83</v>
      </c>
      <c r="D193" s="14">
        <f>IF(E193="","",IF(AND(E192=E193,K192=K193),D192,IF(E193="MW",COUNTIF($E$2:E193,"MW"),COUNTIF($E$2:E193,"KW"))))</f>
      </c>
      <c r="E193" s="17">
        <f t="shared" si="11"/>
      </c>
      <c r="F193" s="9" t="s">
        <v>154</v>
      </c>
      <c r="G193" s="9" t="s">
        <v>30</v>
      </c>
      <c r="H193" s="9">
        <v>1973</v>
      </c>
      <c r="I193" s="9" t="b">
        <f t="shared" si="12"/>
        <v>0</v>
      </c>
      <c r="J193" s="4">
        <f t="shared" si="13"/>
        <v>1</v>
      </c>
      <c r="K193" s="35">
        <f t="shared" si="14"/>
        <v>21.435114503816795</v>
      </c>
      <c r="L193" s="6"/>
      <c r="M193" s="6">
        <v>21.435114503816795</v>
      </c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>
      <c r="A194" s="18">
        <f aca="true" ca="1" t="shared" si="15" ref="A194:A257">IF(K193=K194,A193,CELL("wiersz",A193))</f>
        <v>192</v>
      </c>
      <c r="B194" s="8">
        <f>IF(AND(C193=C194,K193=K194),B193,IF(C194="M",COUNTA($C$2:C194)-COUNTIF($C$2:C194,"K"),COUNTA($C$2:C194)-COUNTIF($C$2:C194,"M")))</f>
        <v>174</v>
      </c>
      <c r="C194" s="14" t="s">
        <v>83</v>
      </c>
      <c r="D194" s="14">
        <f>IF(E194="","",IF(AND(E193=E194,K193=K194),D193,IF(E194="MW",COUNTIF($E$2:E194,"MW"),COUNTIF($E$2:E194,"KW"))))</f>
      </c>
      <c r="E194" s="17">
        <f aca="true" t="shared" si="16" ref="E194:E257">IF(C194="M",IF(H194=0,"",IF($AR$1-H194&gt;49,"MW","")),IF(H194=0,"",IF($AR$1-H194&gt;44,"","")))</f>
      </c>
      <c r="F194" s="9" t="s">
        <v>297</v>
      </c>
      <c r="G194" s="9" t="s">
        <v>37</v>
      </c>
      <c r="H194" s="9">
        <v>1983</v>
      </c>
      <c r="I194" s="9" t="b">
        <f aca="true" t="shared" si="17" ref="I194:I257">AND(F193=F194,G193=G194)</f>
        <v>0</v>
      </c>
      <c r="J194" s="4">
        <f aca="true" t="shared" si="18" ref="J194:J257">COUNT(L194:AQ194)</f>
        <v>1</v>
      </c>
      <c r="K194" s="35">
        <f aca="true" t="shared" si="19" ref="K194:K257">IF(COUNT(L194:AQ194)&gt;7,LARGE(L194:AQ194,1)+LARGE(L194:AQ194,2)+LARGE(L194:AQ194,3)+LARGE(L194:AQ194,4)+LARGE(L194:AQ194,5)+LARGE(L194:AQ194,6)+LARGE(L194:AQ194,7),SUM(L194:AQ194))</f>
        <v>21.435114503816795</v>
      </c>
      <c r="L194" s="6"/>
      <c r="M194" s="6">
        <v>21.435114503816795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>
      <c r="A195" s="18">
        <f ca="1" t="shared" si="15"/>
        <v>192</v>
      </c>
      <c r="B195" s="8">
        <f>IF(AND(C194=C195,K194=K195),B194,IF(C195="M",COUNTA($C$2:C195)-COUNTIF($C$2:C195,"K"),COUNTA($C$2:C195)-COUNTIF($C$2:C195,"M")))</f>
        <v>174</v>
      </c>
      <c r="C195" s="14" t="s">
        <v>83</v>
      </c>
      <c r="D195" s="14">
        <f>IF(E195="","",IF(AND(E194=E195,K194=K195),D194,IF(E195="MW",COUNTIF($E$2:E195,"MW"),COUNTIF($E$2:E195,"KW"))))</f>
      </c>
      <c r="E195" s="17">
        <f t="shared" si="16"/>
      </c>
      <c r="F195" s="9" t="s">
        <v>297</v>
      </c>
      <c r="G195" s="9" t="s">
        <v>116</v>
      </c>
      <c r="H195" s="9">
        <v>1978</v>
      </c>
      <c r="I195" s="9" t="b">
        <f t="shared" si="17"/>
        <v>0</v>
      </c>
      <c r="J195" s="4">
        <f t="shared" si="18"/>
        <v>1</v>
      </c>
      <c r="K195" s="35">
        <f t="shared" si="19"/>
        <v>21.435114503816795</v>
      </c>
      <c r="L195" s="6"/>
      <c r="M195" s="6">
        <v>21.435114503816795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>
      <c r="A196" s="18">
        <f ca="1" t="shared" si="15"/>
        <v>195</v>
      </c>
      <c r="B196" s="8">
        <f>IF(AND(C195=C196,K195=K196),B195,IF(C196="M",COUNTA($C$2:C196)-COUNTIF($C$2:C196,"K"),COUNTA($C$2:C196)-COUNTIF($C$2:C196,"M")))</f>
        <v>177</v>
      </c>
      <c r="C196" s="14" t="s">
        <v>83</v>
      </c>
      <c r="D196" s="14">
        <f>IF(E196="","",IF(AND(E195=E196,K195=K196),D195,IF(E196="MW",COUNTIF($E$2:E196,"MW"),COUNTIF($E$2:E196,"KW"))))</f>
      </c>
      <c r="E196" s="17">
        <f t="shared" si="16"/>
      </c>
      <c r="F196" s="9" t="s">
        <v>260</v>
      </c>
      <c r="G196" s="9" t="s">
        <v>19</v>
      </c>
      <c r="H196" s="9">
        <v>1980</v>
      </c>
      <c r="I196" s="9" t="b">
        <f t="shared" si="17"/>
        <v>0</v>
      </c>
      <c r="J196" s="4">
        <f t="shared" si="18"/>
        <v>1</v>
      </c>
      <c r="K196" s="35">
        <f t="shared" si="19"/>
        <v>21.41802067946824</v>
      </c>
      <c r="L196" s="6">
        <v>21.41802067946824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>
      <c r="A197" s="18">
        <f ca="1" t="shared" si="15"/>
        <v>195</v>
      </c>
      <c r="B197" s="8">
        <f>IF(AND(C196=C197,K196=K197),B196,IF(C197="M",COUNTA($C$2:C197)-COUNTIF($C$2:C197,"K"),COUNTA($C$2:C197)-COUNTIF($C$2:C197,"M")))</f>
        <v>177</v>
      </c>
      <c r="C197" s="14" t="s">
        <v>83</v>
      </c>
      <c r="D197" s="14">
        <f>IF(E197="","",IF(AND(E196=E197,K196=K197),D196,IF(E197="MW",COUNTIF($E$2:E197,"MW"),COUNTIF($E$2:E197,"KW"))))</f>
      </c>
      <c r="E197" s="17">
        <f t="shared" si="16"/>
      </c>
      <c r="F197" s="9" t="s">
        <v>261</v>
      </c>
      <c r="G197" s="9" t="s">
        <v>128</v>
      </c>
      <c r="H197" s="9">
        <v>1986</v>
      </c>
      <c r="I197" s="9" t="b">
        <f t="shared" si="17"/>
        <v>0</v>
      </c>
      <c r="J197" s="4">
        <f t="shared" si="18"/>
        <v>1</v>
      </c>
      <c r="K197" s="35">
        <f t="shared" si="19"/>
        <v>21.41802067946824</v>
      </c>
      <c r="L197" s="6">
        <v>21.41802067946824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>
      <c r="A198" s="18">
        <f ca="1" t="shared" si="15"/>
        <v>195</v>
      </c>
      <c r="B198" s="8">
        <f>IF(AND(C197=C198,K197=K198),B197,IF(C198="M",COUNTA($C$2:C198)-COUNTIF($C$2:C198,"K"),COUNTA($C$2:C198)-COUNTIF($C$2:C198,"M")))</f>
        <v>177</v>
      </c>
      <c r="C198" s="14" t="s">
        <v>83</v>
      </c>
      <c r="D198" s="14">
        <f>IF(E198="","",IF(AND(E197=E198,K197=K198),D197,IF(E198="MW",COUNTIF($E$2:E198,"MW"),COUNTIF($E$2:E198,"KW"))))</f>
      </c>
      <c r="E198" s="17">
        <f t="shared" si="16"/>
      </c>
      <c r="F198" s="9" t="s">
        <v>107</v>
      </c>
      <c r="G198" s="9" t="s">
        <v>92</v>
      </c>
      <c r="H198" s="9">
        <v>1985</v>
      </c>
      <c r="I198" s="9" t="b">
        <f t="shared" si="17"/>
        <v>0</v>
      </c>
      <c r="J198" s="4">
        <f t="shared" si="18"/>
        <v>1</v>
      </c>
      <c r="K198" s="35">
        <f t="shared" si="19"/>
        <v>21.41802067946824</v>
      </c>
      <c r="L198" s="6">
        <v>21.41802067946824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>
      <c r="A199" s="18">
        <f ca="1" t="shared" si="15"/>
        <v>198</v>
      </c>
      <c r="B199" s="8">
        <f>IF(AND(C198=C199,K198=K199),B198,IF(C199="M",COUNTA($C$2:C199)-COUNTIF($C$2:C199,"K"),COUNTA($C$2:C199)-COUNTIF($C$2:C199,"M")))</f>
        <v>180</v>
      </c>
      <c r="C199" s="14" t="s">
        <v>83</v>
      </c>
      <c r="D199" s="14">
        <f>IF(E199="","",IF(AND(E198=E199,K198=K199),D198,IF(E199="MW",COUNTIF($E$2:E199,"MW"),COUNTIF($E$2:E199,"KW"))))</f>
      </c>
      <c r="E199" s="17">
        <f t="shared" si="16"/>
      </c>
      <c r="F199" s="9" t="s">
        <v>262</v>
      </c>
      <c r="G199" s="9" t="s">
        <v>15</v>
      </c>
      <c r="H199" s="9">
        <v>1975</v>
      </c>
      <c r="I199" s="9" t="b">
        <f t="shared" si="17"/>
        <v>0</v>
      </c>
      <c r="J199" s="4">
        <f t="shared" si="18"/>
        <v>1</v>
      </c>
      <c r="K199" s="35">
        <f t="shared" si="19"/>
        <v>21.38643067846607</v>
      </c>
      <c r="L199" s="6">
        <v>21.38643067846607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>
      <c r="A200" s="18">
        <f ca="1" t="shared" si="15"/>
        <v>198</v>
      </c>
      <c r="B200" s="8">
        <f>IF(AND(C199=C200,K199=K200),B199,IF(C200="M",COUNTA($C$2:C200)-COUNTIF($C$2:C200,"K"),COUNTA($C$2:C200)-COUNTIF($C$2:C200,"M")))</f>
        <v>180</v>
      </c>
      <c r="C200" s="14" t="s">
        <v>83</v>
      </c>
      <c r="D200" s="14">
        <f>IF(E200="","",IF(AND(E199=E200,K199=K200),D199,IF(E200="MW",COUNTIF($E$2:E200,"MW"),COUNTIF($E$2:E200,"KW"))))</f>
      </c>
      <c r="E200" s="17">
        <f t="shared" si="16"/>
      </c>
      <c r="F200" s="9" t="s">
        <v>263</v>
      </c>
      <c r="G200" s="9" t="s">
        <v>16</v>
      </c>
      <c r="H200" s="9">
        <v>1972</v>
      </c>
      <c r="I200" s="9" t="b">
        <f t="shared" si="17"/>
        <v>0</v>
      </c>
      <c r="J200" s="4">
        <f t="shared" si="18"/>
        <v>1</v>
      </c>
      <c r="K200" s="35">
        <f t="shared" si="19"/>
        <v>21.38643067846607</v>
      </c>
      <c r="L200" s="6">
        <v>21.38643067846607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>
      <c r="A201" s="18">
        <f ca="1" t="shared" si="15"/>
        <v>198</v>
      </c>
      <c r="B201" s="8">
        <f>IF(AND(C200=C201,K200=K201),B200,IF(C201="M",COUNTA($C$2:C201)-COUNTIF($C$2:C201,"K"),COUNTA($C$2:C201)-COUNTIF($C$2:C201,"M")))</f>
        <v>180</v>
      </c>
      <c r="C201" s="14" t="s">
        <v>83</v>
      </c>
      <c r="D201" s="14">
        <f>IF(E201="","",IF(AND(E200=E201,K200=K201),D200,IF(E201="MW",COUNTIF($E$2:E201,"MW"),COUNTIF($E$2:E201,"KW"))))</f>
      </c>
      <c r="E201" s="17">
        <f t="shared" si="16"/>
      </c>
      <c r="F201" s="9" t="s">
        <v>264</v>
      </c>
      <c r="G201" s="9" t="s">
        <v>9</v>
      </c>
      <c r="H201" s="9">
        <v>1976</v>
      </c>
      <c r="I201" s="9" t="b">
        <f t="shared" si="17"/>
        <v>0</v>
      </c>
      <c r="J201" s="4">
        <f t="shared" si="18"/>
        <v>1</v>
      </c>
      <c r="K201" s="35">
        <f t="shared" si="19"/>
        <v>21.38643067846607</v>
      </c>
      <c r="L201" s="6">
        <v>21.38643067846607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>
      <c r="A202" s="18">
        <f ca="1" t="shared" si="15"/>
        <v>201</v>
      </c>
      <c r="B202" s="8">
        <f>IF(AND(C201=C202,K201=K202),B201,IF(C202="M",COUNTA($C$2:C202)-COUNTIF($C$2:C202,"K"),COUNTA($C$2:C202)-COUNTIF($C$2:C202,"M")))</f>
        <v>183</v>
      </c>
      <c r="C202" s="14" t="s">
        <v>83</v>
      </c>
      <c r="D202" s="14">
        <f>IF(E202="","",IF(AND(E201=E202,K201=K202),D201,IF(E202="MW",COUNTIF($E$2:E202,"MW"),COUNTIF($E$2:E202,"KW"))))</f>
      </c>
      <c r="E202" s="17">
        <f t="shared" si="16"/>
      </c>
      <c r="F202" s="9" t="s">
        <v>439</v>
      </c>
      <c r="G202" s="9" t="s">
        <v>440</v>
      </c>
      <c r="H202" s="9"/>
      <c r="I202" s="9" t="b">
        <f t="shared" si="17"/>
        <v>0</v>
      </c>
      <c r="J202" s="4">
        <f t="shared" si="18"/>
        <v>1</v>
      </c>
      <c r="K202" s="35">
        <f t="shared" si="19"/>
        <v>21.36390556873148</v>
      </c>
      <c r="L202" s="6"/>
      <c r="M202" s="6"/>
      <c r="N202" s="6"/>
      <c r="O202" s="6">
        <v>21.36390556873148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>
      <c r="A203" s="18">
        <f ca="1" t="shared" si="15"/>
        <v>201</v>
      </c>
      <c r="B203" s="8">
        <f>IF(AND(C202=C203,K202=K203),B202,IF(C203="M",COUNTA($C$2:C203)-COUNTIF($C$2:C203,"K"),COUNTA($C$2:C203)-COUNTIF($C$2:C203,"M")))</f>
        <v>183</v>
      </c>
      <c r="C203" s="14" t="s">
        <v>83</v>
      </c>
      <c r="D203" s="14">
        <f>IF(E203="","",IF(AND(E202=E203,K202=K203),D202,IF(E203="MW",COUNTIF($E$2:E203,"MW"),COUNTIF($E$2:E203,"KW"))))</f>
      </c>
      <c r="E203" s="17">
        <f t="shared" si="16"/>
      </c>
      <c r="F203" s="9" t="s">
        <v>438</v>
      </c>
      <c r="G203" s="9" t="s">
        <v>13</v>
      </c>
      <c r="H203" s="9"/>
      <c r="I203" s="9" t="b">
        <f t="shared" si="17"/>
        <v>0</v>
      </c>
      <c r="J203" s="4">
        <f t="shared" si="18"/>
        <v>1</v>
      </c>
      <c r="K203" s="35">
        <f t="shared" si="19"/>
        <v>21.36390556873148</v>
      </c>
      <c r="L203" s="6"/>
      <c r="M203" s="6"/>
      <c r="N203" s="6"/>
      <c r="O203" s="6">
        <v>21.36390556873148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>
      <c r="A204" s="18">
        <f ca="1" t="shared" si="15"/>
        <v>203</v>
      </c>
      <c r="B204" s="8">
        <f>IF(AND(C203=C204,K203=K204),B203,IF(C204="M",COUNTA($C$2:C204)-COUNTIF($C$2:C204,"K"),COUNTA($C$2:C204)-COUNTIF($C$2:C204,"M")))</f>
        <v>185</v>
      </c>
      <c r="C204" s="14" t="s">
        <v>83</v>
      </c>
      <c r="D204" s="14">
        <f>IF(E204="","",IF(AND(E203=E204,K203=K204),D203,IF(E204="MW",COUNTIF($E$2:E204,"MW"),COUNTIF($E$2:E204,"KW"))))</f>
      </c>
      <c r="E204" s="17">
        <f t="shared" si="16"/>
      </c>
      <c r="F204" s="9" t="s">
        <v>265</v>
      </c>
      <c r="G204" s="9" t="s">
        <v>27</v>
      </c>
      <c r="H204" s="9">
        <v>1996</v>
      </c>
      <c r="I204" s="9" t="b">
        <f t="shared" si="17"/>
        <v>0</v>
      </c>
      <c r="J204" s="4">
        <f t="shared" si="18"/>
        <v>1</v>
      </c>
      <c r="K204" s="35">
        <f t="shared" si="19"/>
        <v>21.354933726067742</v>
      </c>
      <c r="L204" s="6">
        <v>21.354933726067742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4" ht="12.75">
      <c r="A205" s="18">
        <f ca="1" t="shared" si="15"/>
        <v>203</v>
      </c>
      <c r="B205" s="8">
        <f>IF(AND(C204=C205,K204=K205),B204,IF(C205="M",COUNTA($C$2:C205)-COUNTIF($C$2:C205,"K"),COUNTA($C$2:C205)-COUNTIF($C$2:C205,"M")))</f>
        <v>185</v>
      </c>
      <c r="C205" s="14" t="s">
        <v>83</v>
      </c>
      <c r="D205" s="14">
        <f>IF(E205="","",IF(AND(E204=E205,K204=K205),D204,IF(E205="MW",COUNTIF($E$2:E205,"MW"),COUNTIF($E$2:E205,"KW"))))</f>
      </c>
      <c r="E205" s="17">
        <f t="shared" si="16"/>
      </c>
      <c r="F205" s="9" t="s">
        <v>183</v>
      </c>
      <c r="G205" s="9" t="s">
        <v>46</v>
      </c>
      <c r="H205" s="9">
        <v>1995</v>
      </c>
      <c r="I205" s="9" t="b">
        <f t="shared" si="17"/>
        <v>0</v>
      </c>
      <c r="J205" s="4">
        <f t="shared" si="18"/>
        <v>1</v>
      </c>
      <c r="K205" s="35">
        <f t="shared" si="19"/>
        <v>21.354933726067742</v>
      </c>
      <c r="L205" s="6">
        <v>21.354933726067742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/>
    </row>
    <row r="206" spans="1:43" ht="12.75">
      <c r="A206" s="18">
        <f ca="1" t="shared" si="15"/>
        <v>203</v>
      </c>
      <c r="B206" s="8">
        <f>IF(AND(C205=C206,K205=K206),B205,IF(C206="M",COUNTA($C$2:C206)-COUNTIF($C$2:C206,"K"),COUNTA($C$2:C206)-COUNTIF($C$2:C206,"M")))</f>
        <v>185</v>
      </c>
      <c r="C206" s="14" t="s">
        <v>83</v>
      </c>
      <c r="D206" s="14">
        <f>IF(E206="","",IF(AND(E205=E206,K205=K206),D205,IF(E206="MW",COUNTIF($E$2:E206,"MW"),COUNTIF($E$2:E206,"KW"))))</f>
      </c>
      <c r="E206" s="17">
        <f t="shared" si="16"/>
      </c>
      <c r="F206" s="9" t="s">
        <v>242</v>
      </c>
      <c r="G206" s="9" t="s">
        <v>9</v>
      </c>
      <c r="H206" s="9">
        <v>1995</v>
      </c>
      <c r="I206" s="9" t="b">
        <f t="shared" si="17"/>
        <v>0</v>
      </c>
      <c r="J206" s="4">
        <f t="shared" si="18"/>
        <v>1</v>
      </c>
      <c r="K206" s="35">
        <f t="shared" si="19"/>
        <v>21.354933726067742</v>
      </c>
      <c r="L206" s="6">
        <v>21.354933726067742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>
      <c r="A207" s="18">
        <f ca="1" t="shared" si="15"/>
        <v>203</v>
      </c>
      <c r="B207" s="8">
        <f>IF(AND(C206=C207,K206=K207),B206,IF(C207="M",COUNTA($C$2:C207)-COUNTIF($C$2:C207,"K"),COUNTA($C$2:C207)-COUNTIF($C$2:C207,"M")))</f>
        <v>185</v>
      </c>
      <c r="C207" s="14" t="s">
        <v>83</v>
      </c>
      <c r="D207" s="14">
        <f>IF(E207="","",IF(AND(E206=E207,K206=K207),D206,IF(E207="MW",COUNTIF($E$2:E207,"MW"),COUNTIF($E$2:E207,"KW"))))</f>
      </c>
      <c r="E207" s="17">
        <f t="shared" si="16"/>
      </c>
      <c r="F207" s="9" t="s">
        <v>166</v>
      </c>
      <c r="G207" s="9" t="s">
        <v>37</v>
      </c>
      <c r="H207" s="9">
        <v>1969</v>
      </c>
      <c r="I207" s="9" t="b">
        <f t="shared" si="17"/>
        <v>0</v>
      </c>
      <c r="J207" s="4">
        <f t="shared" si="18"/>
        <v>1</v>
      </c>
      <c r="K207" s="35">
        <f t="shared" si="19"/>
        <v>21.354933726067742</v>
      </c>
      <c r="L207" s="6">
        <v>21.354933726067742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>
      <c r="A208" s="18">
        <f ca="1" t="shared" si="15"/>
        <v>207</v>
      </c>
      <c r="B208" s="8">
        <f>IF(AND(C207=C208,K207=K208),B207,IF(C208="M",COUNTA($C$2:C208)-COUNTIF($C$2:C208,"K"),COUNTA($C$2:C208)-COUNTIF($C$2:C208,"M")))</f>
        <v>19</v>
      </c>
      <c r="C208" s="14" t="s">
        <v>84</v>
      </c>
      <c r="D208" s="14">
        <f>IF(E208="","",IF(AND(E207=E208,K207=K208),D207,IF(E208="MW",COUNTIF($E$2:E208,"MW"),COUNTIF($E$2:E208,"KW"))))</f>
      </c>
      <c r="E208" s="17">
        <f t="shared" si="16"/>
      </c>
      <c r="F208" s="9" t="s">
        <v>299</v>
      </c>
      <c r="G208" s="9" t="s">
        <v>137</v>
      </c>
      <c r="H208" s="9">
        <v>1986</v>
      </c>
      <c r="I208" s="9" t="b">
        <f t="shared" si="17"/>
        <v>0</v>
      </c>
      <c r="J208" s="4">
        <f t="shared" si="18"/>
        <v>1</v>
      </c>
      <c r="K208" s="35">
        <f t="shared" si="19"/>
        <v>21.081081081081084</v>
      </c>
      <c r="L208" s="6"/>
      <c r="M208" s="6">
        <v>21.081081081081084</v>
      </c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>
      <c r="A209" s="18">
        <f ca="1" t="shared" si="15"/>
        <v>207</v>
      </c>
      <c r="B209" s="8">
        <f>IF(AND(C208=C209,K208=K209),B208,IF(C209="M",COUNTA($C$2:C209)-COUNTIF($C$2:C209,"K"),COUNTA($C$2:C209)-COUNTIF($C$2:C209,"M")))</f>
        <v>189</v>
      </c>
      <c r="C209" s="14" t="s">
        <v>83</v>
      </c>
      <c r="D209" s="14">
        <f>IF(E209="","",IF(AND(E208=E209,K208=K209),D208,IF(E209="MW",COUNTIF($E$2:E209,"MW"),COUNTIF($E$2:E209,"KW"))))</f>
      </c>
      <c r="E209" s="17">
        <f t="shared" si="16"/>
      </c>
      <c r="F209" s="9" t="s">
        <v>298</v>
      </c>
      <c r="G209" s="9" t="s">
        <v>9</v>
      </c>
      <c r="H209" s="9">
        <v>1986</v>
      </c>
      <c r="I209" s="9" t="b">
        <f t="shared" si="17"/>
        <v>0</v>
      </c>
      <c r="J209" s="4">
        <f t="shared" si="18"/>
        <v>1</v>
      </c>
      <c r="K209" s="35">
        <f t="shared" si="19"/>
        <v>21.081081081081084</v>
      </c>
      <c r="L209" s="6"/>
      <c r="M209" s="6">
        <v>21.081081081081084</v>
      </c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>
      <c r="A210" s="18">
        <f ca="1" t="shared" si="15"/>
        <v>207</v>
      </c>
      <c r="B210" s="8">
        <f>IF(AND(C209=C210,K209=K210),B209,IF(C210="M",COUNTA($C$2:C210)-COUNTIF($C$2:C210,"K"),COUNTA($C$2:C210)-COUNTIF($C$2:C210,"M")))</f>
        <v>189</v>
      </c>
      <c r="C210" s="14" t="s">
        <v>83</v>
      </c>
      <c r="D210" s="14">
        <f>IF(E210="","",IF(AND(E209=E210,K209=K210),D209,IF(E210="MW",COUNTIF($E$2:E210,"MW"),COUNTIF($E$2:E210,"KW"))))</f>
      </c>
      <c r="E210" s="17">
        <f t="shared" si="16"/>
      </c>
      <c r="F210" s="9" t="s">
        <v>172</v>
      </c>
      <c r="G210" s="9" t="s">
        <v>28</v>
      </c>
      <c r="H210" s="9">
        <v>1975</v>
      </c>
      <c r="I210" s="9" t="b">
        <f t="shared" si="17"/>
        <v>0</v>
      </c>
      <c r="J210" s="4">
        <f t="shared" si="18"/>
        <v>1</v>
      </c>
      <c r="K210" s="35">
        <f t="shared" si="19"/>
        <v>21.081081081081084</v>
      </c>
      <c r="L210" s="6"/>
      <c r="M210" s="6">
        <v>21.081081081081084</v>
      </c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>
      <c r="A211" s="18">
        <f ca="1" t="shared" si="15"/>
        <v>210</v>
      </c>
      <c r="B211" s="8">
        <f>IF(AND(C210=C211,K210=K211),B210,IF(C211="M",COUNTA($C$2:C211)-COUNTIF($C$2:C211,"K"),COUNTA($C$2:C211)-COUNTIF($C$2:C211,"M")))</f>
        <v>191</v>
      </c>
      <c r="C211" s="14" t="s">
        <v>83</v>
      </c>
      <c r="D211" s="14">
        <f>IF(E211="","",IF(AND(E210=E211,K210=K211),D210,IF(E211="MW",COUNTIF($E$2:E211,"MW"),COUNTIF($E$2:E211,"KW"))))</f>
      </c>
      <c r="E211" s="17">
        <f t="shared" si="16"/>
      </c>
      <c r="F211" s="9" t="s">
        <v>372</v>
      </c>
      <c r="G211" s="9" t="s">
        <v>27</v>
      </c>
      <c r="H211" s="9">
        <v>1991</v>
      </c>
      <c r="I211" s="9" t="b">
        <f t="shared" si="17"/>
        <v>0</v>
      </c>
      <c r="J211" s="4">
        <f t="shared" si="18"/>
        <v>1</v>
      </c>
      <c r="K211" s="35">
        <f t="shared" si="19"/>
        <v>20.877192982456144</v>
      </c>
      <c r="L211" s="6"/>
      <c r="M211" s="6"/>
      <c r="N211" s="6">
        <v>20.877192982456144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>
      <c r="A212" s="18">
        <f ca="1" t="shared" si="15"/>
        <v>210</v>
      </c>
      <c r="B212" s="8">
        <f>IF(AND(C211=C212,K211=K212),B211,IF(C212="M",COUNTA($C$2:C212)-COUNTIF($C$2:C212,"K"),COUNTA($C$2:C212)-COUNTIF($C$2:C212,"M")))</f>
        <v>191</v>
      </c>
      <c r="C212" s="14" t="s">
        <v>83</v>
      </c>
      <c r="D212" s="14">
        <f>IF(E212="","",IF(AND(E211=E212,K211=K212),D211,IF(E212="MW",COUNTIF($E$2:E212,"MW"),COUNTIF($E$2:E212,"KW"))))</f>
      </c>
      <c r="E212" s="17">
        <f t="shared" si="16"/>
      </c>
      <c r="F212" s="9" t="s">
        <v>372</v>
      </c>
      <c r="G212" s="9" t="s">
        <v>16</v>
      </c>
      <c r="H212" s="9">
        <v>1988</v>
      </c>
      <c r="I212" s="9" t="b">
        <f t="shared" si="17"/>
        <v>0</v>
      </c>
      <c r="J212" s="4">
        <f t="shared" si="18"/>
        <v>1</v>
      </c>
      <c r="K212" s="35">
        <f t="shared" si="19"/>
        <v>20.877192982456144</v>
      </c>
      <c r="L212" s="6"/>
      <c r="M212" s="6"/>
      <c r="N212" s="6">
        <v>20.877192982456144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>
      <c r="A213" s="18">
        <f ca="1" t="shared" si="15"/>
        <v>210</v>
      </c>
      <c r="B213" s="8">
        <f>IF(AND(C212=C213,K212=K213),B212,IF(C213="M",COUNTA($C$2:C213)-COUNTIF($C$2:C213,"K"),COUNTA($C$2:C213)-COUNTIF($C$2:C213,"M")))</f>
        <v>191</v>
      </c>
      <c r="C213" s="14" t="s">
        <v>83</v>
      </c>
      <c r="D213" s="14">
        <f>IF(E213="","",IF(AND(E212=E213,K212=K213),D212,IF(E213="MW",COUNTIF($E$2:E213,"MW"),COUNTIF($E$2:E213,"KW"))))</f>
      </c>
      <c r="E213" s="17">
        <f t="shared" si="16"/>
      </c>
      <c r="F213" s="9" t="s">
        <v>373</v>
      </c>
      <c r="G213" s="9" t="s">
        <v>92</v>
      </c>
      <c r="H213" s="9">
        <v>1990</v>
      </c>
      <c r="I213" s="9" t="b">
        <f t="shared" si="17"/>
        <v>0</v>
      </c>
      <c r="J213" s="4">
        <f t="shared" si="18"/>
        <v>1</v>
      </c>
      <c r="K213" s="35">
        <f t="shared" si="19"/>
        <v>20.877192982456144</v>
      </c>
      <c r="L213" s="6"/>
      <c r="M213" s="6"/>
      <c r="N213" s="6">
        <v>20.877192982456144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4" ht="12.75">
      <c r="A214" s="18">
        <f ca="1" t="shared" si="15"/>
        <v>213</v>
      </c>
      <c r="B214" s="8">
        <f>IF(AND(C213=C214,K213=K214),B213,IF(C214="M",COUNTA($C$2:C214)-COUNTIF($C$2:C214,"K"),COUNTA($C$2:C214)-COUNTIF($C$2:C214,"M")))</f>
        <v>194</v>
      </c>
      <c r="C214" s="14" t="s">
        <v>83</v>
      </c>
      <c r="D214" s="14">
        <f>IF(E214="","",IF(AND(E213=E214,K213=K214),D213,IF(E214="MW",COUNTIF($E$2:E214,"MW"),COUNTIF($E$2:E214,"KW"))))</f>
      </c>
      <c r="E214" s="17">
        <f t="shared" si="16"/>
      </c>
      <c r="F214" s="9" t="s">
        <v>374</v>
      </c>
      <c r="G214" s="9" t="s">
        <v>27</v>
      </c>
      <c r="H214" s="9">
        <v>1978</v>
      </c>
      <c r="I214" s="9" t="b">
        <f t="shared" si="17"/>
        <v>0</v>
      </c>
      <c r="J214" s="4">
        <f t="shared" si="18"/>
        <v>1</v>
      </c>
      <c r="K214" s="35">
        <f t="shared" si="19"/>
        <v>20.755813953488374</v>
      </c>
      <c r="L214" s="6"/>
      <c r="M214" s="6"/>
      <c r="N214" s="6">
        <v>20.755813953488374</v>
      </c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/>
    </row>
    <row r="215" spans="1:43" ht="12.75">
      <c r="A215" s="18">
        <f ca="1" t="shared" si="15"/>
        <v>213</v>
      </c>
      <c r="B215" s="8">
        <f>IF(AND(C214=C215,K214=K215),B214,IF(C215="M",COUNTA($C$2:C215)-COUNTIF($C$2:C215,"K"),COUNTA($C$2:C215)-COUNTIF($C$2:C215,"M")))</f>
        <v>194</v>
      </c>
      <c r="C215" s="14" t="s">
        <v>83</v>
      </c>
      <c r="D215" s="14">
        <f>IF(E215="","",IF(AND(E214=E215,K214=K215),D214,IF(E215="MW",COUNTIF($E$2:E215,"MW"),COUNTIF($E$2:E215,"KW"))))</f>
        <v>19</v>
      </c>
      <c r="E215" s="17" t="str">
        <f t="shared" si="16"/>
        <v>MW</v>
      </c>
      <c r="F215" s="9" t="s">
        <v>404</v>
      </c>
      <c r="G215" s="9" t="s">
        <v>405</v>
      </c>
      <c r="H215" s="9">
        <v>1958</v>
      </c>
      <c r="I215" s="9" t="b">
        <f t="shared" si="17"/>
        <v>0</v>
      </c>
      <c r="J215" s="4">
        <f t="shared" si="18"/>
        <v>1</v>
      </c>
      <c r="K215" s="35">
        <f t="shared" si="19"/>
        <v>20.755813953488374</v>
      </c>
      <c r="L215" s="6"/>
      <c r="M215" s="6"/>
      <c r="N215" s="6">
        <v>20.755813953488374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>
      <c r="A216" s="18">
        <f ca="1" t="shared" si="15"/>
        <v>215</v>
      </c>
      <c r="B216" s="8">
        <f>IF(AND(C215=C216,K215=K216),B215,IF(C216="M",COUNTA($C$2:C216)-COUNTIF($C$2:C216,"K"),COUNTA($C$2:C216)-COUNTIF($C$2:C216,"M")))</f>
        <v>196</v>
      </c>
      <c r="C216" s="14" t="s">
        <v>83</v>
      </c>
      <c r="D216" s="14">
        <f>IF(E216="","",IF(AND(E215=E216,K215=K216),D215,IF(E216="MW",COUNTIF($E$2:E216,"MW"),COUNTIF($E$2:E216,"KW"))))</f>
      </c>
      <c r="E216" s="17">
        <f t="shared" si="16"/>
      </c>
      <c r="F216" s="9" t="s">
        <v>376</v>
      </c>
      <c r="G216" s="9" t="s">
        <v>377</v>
      </c>
      <c r="H216" s="9">
        <v>1988</v>
      </c>
      <c r="I216" s="9" t="b">
        <f t="shared" si="17"/>
        <v>0</v>
      </c>
      <c r="J216" s="4">
        <f t="shared" si="18"/>
        <v>1</v>
      </c>
      <c r="K216" s="35">
        <f t="shared" si="19"/>
        <v>20.635838150289022</v>
      </c>
      <c r="L216" s="6"/>
      <c r="M216" s="6"/>
      <c r="N216" s="6">
        <v>20.635838150289022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>
      <c r="A217" s="18">
        <f ca="1" t="shared" si="15"/>
        <v>215</v>
      </c>
      <c r="B217" s="8">
        <f>IF(AND(C216=C217,K216=K217),B216,IF(C217="M",COUNTA($C$2:C217)-COUNTIF($C$2:C217,"K"),COUNTA($C$2:C217)-COUNTIF($C$2:C217,"M")))</f>
        <v>196</v>
      </c>
      <c r="C217" s="14" t="s">
        <v>83</v>
      </c>
      <c r="D217" s="14">
        <f>IF(E217="","",IF(AND(E216=E217,K216=K217),D216,IF(E217="MW",COUNTIF($E$2:E217,"MW"),COUNTIF($E$2:E217,"KW"))))</f>
      </c>
      <c r="E217" s="17">
        <f t="shared" si="16"/>
      </c>
      <c r="F217" s="9" t="s">
        <v>375</v>
      </c>
      <c r="G217" s="9" t="s">
        <v>23</v>
      </c>
      <c r="H217" s="9">
        <v>1986</v>
      </c>
      <c r="I217" s="9" t="b">
        <f t="shared" si="17"/>
        <v>0</v>
      </c>
      <c r="J217" s="4">
        <f t="shared" si="18"/>
        <v>1</v>
      </c>
      <c r="K217" s="35">
        <f t="shared" si="19"/>
        <v>20.635838150289022</v>
      </c>
      <c r="L217" s="6"/>
      <c r="M217" s="6"/>
      <c r="N217" s="6">
        <v>20.635838150289022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4" ht="12.75">
      <c r="A218" s="18">
        <f ca="1" t="shared" si="15"/>
        <v>217</v>
      </c>
      <c r="B218" s="8">
        <f>IF(AND(C217=C218,K217=K218),B217,IF(C218="M",COUNTA($C$2:C218)-COUNTIF($C$2:C218,"K"),COUNTA($C$2:C218)-COUNTIF($C$2:C218,"M")))</f>
        <v>198</v>
      </c>
      <c r="C218" s="14" t="s">
        <v>83</v>
      </c>
      <c r="D218" s="14">
        <f>IF(E218="","",IF(AND(E217=E218,K217=K218),D217,IF(E218="MW",COUNTIF($E$2:E218,"MW"),COUNTIF($E$2:E218,"KW"))))</f>
        <v>20</v>
      </c>
      <c r="E218" s="17" t="str">
        <f t="shared" si="16"/>
        <v>MW</v>
      </c>
      <c r="F218" s="9" t="s">
        <v>266</v>
      </c>
      <c r="G218" s="9" t="s">
        <v>91</v>
      </c>
      <c r="H218" s="9">
        <v>1959</v>
      </c>
      <c r="I218" s="9" t="b">
        <f t="shared" si="17"/>
        <v>0</v>
      </c>
      <c r="J218" s="4">
        <f t="shared" si="18"/>
        <v>1</v>
      </c>
      <c r="K218" s="35">
        <f t="shared" si="19"/>
        <v>20.2231520223152</v>
      </c>
      <c r="L218" s="6">
        <v>20.2231520223152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/>
    </row>
    <row r="219" spans="1:43" ht="12.75">
      <c r="A219" s="18">
        <f ca="1" t="shared" si="15"/>
        <v>218</v>
      </c>
      <c r="B219" s="8">
        <f>IF(AND(C218=C219,K218=K219),B218,IF(C219="M",COUNTA($C$2:C219)-COUNTIF($C$2:C219,"K"),COUNTA($C$2:C219)-COUNTIF($C$2:C219,"M")))</f>
        <v>199</v>
      </c>
      <c r="C219" s="14" t="s">
        <v>83</v>
      </c>
      <c r="D219" s="14">
        <f>IF(E219="","",IF(AND(E218=E219,K218=K219),D218,IF(E219="MW",COUNTIF($E$2:E219,"MW"),COUNTIF($E$2:E219,"KW"))))</f>
      </c>
      <c r="E219" s="17">
        <f t="shared" si="16"/>
      </c>
      <c r="F219" s="9" t="s">
        <v>378</v>
      </c>
      <c r="G219" s="9" t="s">
        <v>379</v>
      </c>
      <c r="H219" s="9">
        <v>1973</v>
      </c>
      <c r="I219" s="9" t="b">
        <f t="shared" si="17"/>
        <v>0</v>
      </c>
      <c r="J219" s="4">
        <f t="shared" si="18"/>
        <v>1</v>
      </c>
      <c r="K219" s="35">
        <f t="shared" si="19"/>
        <v>19.970165951892604</v>
      </c>
      <c r="L219" s="6"/>
      <c r="M219" s="6"/>
      <c r="N219" s="6">
        <v>19.970165951892604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>
      <c r="A220" s="18">
        <f ca="1" t="shared" si="15"/>
        <v>219</v>
      </c>
      <c r="B220" s="8">
        <f>IF(AND(C219=C220,K219=K220),B219,IF(C220="M",COUNTA($C$2:C220)-COUNTIF($C$2:C220,"K"),COUNTA($C$2:C220)-COUNTIF($C$2:C220,"M")))</f>
        <v>20</v>
      </c>
      <c r="C220" s="14" t="s">
        <v>84</v>
      </c>
      <c r="D220" s="14">
        <f>IF(E220="","",IF(AND(E219=E220,K219=K220),D219,IF(E220="MW",COUNTIF($E$2:E220,"MW"),COUNTIF($E$2:E220,"KW"))))</f>
      </c>
      <c r="E220" s="17">
        <f t="shared" si="16"/>
      </c>
      <c r="F220" s="9" t="s">
        <v>267</v>
      </c>
      <c r="G220" s="9" t="s">
        <v>188</v>
      </c>
      <c r="H220" s="9">
        <v>1993</v>
      </c>
      <c r="I220" s="9" t="b">
        <f t="shared" si="17"/>
        <v>0</v>
      </c>
      <c r="J220" s="4">
        <f t="shared" si="18"/>
        <v>1</v>
      </c>
      <c r="K220" s="35">
        <f t="shared" si="19"/>
        <v>19.917582417582416</v>
      </c>
      <c r="L220" s="6">
        <v>19.917582417582416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>
      <c r="A221" s="18">
        <f ca="1" t="shared" si="15"/>
        <v>219</v>
      </c>
      <c r="B221" s="8">
        <f>IF(AND(C220=C221,K220=K221),B220,IF(C221="M",COUNTA($C$2:C221)-COUNTIF($C$2:C221,"K"),COUNTA($C$2:C221)-COUNTIF($C$2:C221,"M")))</f>
        <v>20</v>
      </c>
      <c r="C221" s="14" t="s">
        <v>84</v>
      </c>
      <c r="D221" s="14">
        <f>IF(E221="","",IF(AND(E220=E221,K220=K221),D220,IF(E221="MW",COUNTIF($E$2:E221,"MW"),COUNTIF($E$2:E221,"KW"))))</f>
      </c>
      <c r="E221" s="17">
        <f t="shared" si="16"/>
      </c>
      <c r="F221" s="9" t="s">
        <v>268</v>
      </c>
      <c r="G221" s="9" t="s">
        <v>269</v>
      </c>
      <c r="H221" s="9">
        <v>1995</v>
      </c>
      <c r="I221" s="9" t="b">
        <f t="shared" si="17"/>
        <v>0</v>
      </c>
      <c r="J221" s="4">
        <f t="shared" si="18"/>
        <v>1</v>
      </c>
      <c r="K221" s="35">
        <f t="shared" si="19"/>
        <v>19.917582417582416</v>
      </c>
      <c r="L221" s="6">
        <v>19.917582417582416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>
      <c r="A222" s="18">
        <f ca="1" t="shared" si="15"/>
        <v>221</v>
      </c>
      <c r="B222" s="8">
        <f>IF(AND(C221=C222,K221=K222),B221,IF(C222="M",COUNTA($C$2:C222)-COUNTIF($C$2:C222,"K"),COUNTA($C$2:C222)-COUNTIF($C$2:C222,"M")))</f>
        <v>22</v>
      </c>
      <c r="C222" s="14" t="s">
        <v>84</v>
      </c>
      <c r="D222" s="14">
        <f>IF(E222="","",IF(AND(E221=E222,K221=K222),D221,IF(E222="MW",COUNTIF($E$2:E222,"MW"),COUNTIF($E$2:E222,"KW"))))</f>
      </c>
      <c r="E222" s="17">
        <f t="shared" si="16"/>
      </c>
      <c r="F222" s="9" t="s">
        <v>270</v>
      </c>
      <c r="G222" s="9" t="s">
        <v>176</v>
      </c>
      <c r="H222" s="9">
        <v>1977</v>
      </c>
      <c r="I222" s="9" t="b">
        <f t="shared" si="17"/>
        <v>0</v>
      </c>
      <c r="J222" s="4">
        <f t="shared" si="18"/>
        <v>1</v>
      </c>
      <c r="K222" s="35">
        <f t="shared" si="19"/>
        <v>19.647696476964768</v>
      </c>
      <c r="L222" s="6">
        <v>19.647696476964768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>
      <c r="A223" s="18">
        <f ca="1" t="shared" si="15"/>
        <v>221</v>
      </c>
      <c r="B223" s="8">
        <f>IF(AND(C222=C223,K222=K223),B222,IF(C223="M",COUNTA($C$2:C223)-COUNTIF($C$2:C223,"K"),COUNTA($C$2:C223)-COUNTIF($C$2:C223,"M")))</f>
        <v>200</v>
      </c>
      <c r="C223" s="14" t="s">
        <v>83</v>
      </c>
      <c r="D223" s="14">
        <f>IF(E223="","",IF(AND(E222=E223,K222=K223),D222,IF(E223="MW",COUNTIF($E$2:E223,"MW"),COUNTIF($E$2:E223,"KW"))))</f>
      </c>
      <c r="E223" s="17">
        <f t="shared" si="16"/>
      </c>
      <c r="F223" s="9" t="s">
        <v>270</v>
      </c>
      <c r="G223" s="9" t="s">
        <v>273</v>
      </c>
      <c r="H223" s="9">
        <v>1976</v>
      </c>
      <c r="I223" s="9" t="b">
        <f t="shared" si="17"/>
        <v>0</v>
      </c>
      <c r="J223" s="4">
        <f t="shared" si="18"/>
        <v>1</v>
      </c>
      <c r="K223" s="35">
        <f t="shared" si="19"/>
        <v>19.647696476964768</v>
      </c>
      <c r="L223" s="6">
        <v>19.647696476964768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>
      <c r="A224" s="18">
        <f ca="1" t="shared" si="15"/>
        <v>221</v>
      </c>
      <c r="B224" s="8">
        <f>IF(AND(C223=C224,K223=K224),B223,IF(C224="M",COUNTA($C$2:C224)-COUNTIF($C$2:C224,"K"),COUNTA($C$2:C224)-COUNTIF($C$2:C224,"M")))</f>
        <v>200</v>
      </c>
      <c r="C224" s="14" t="s">
        <v>83</v>
      </c>
      <c r="D224" s="14">
        <f>IF(E224="","",IF(AND(E223=E224,K223=K224),D223,IF(E224="MW",COUNTIF($E$2:E224,"MW"),COUNTIF($E$2:E224,"KW"))))</f>
        <v>21</v>
      </c>
      <c r="E224" s="17" t="str">
        <f t="shared" si="16"/>
        <v>MW</v>
      </c>
      <c r="F224" s="9" t="s">
        <v>271</v>
      </c>
      <c r="G224" s="9" t="s">
        <v>272</v>
      </c>
      <c r="H224" s="9">
        <v>1962</v>
      </c>
      <c r="I224" s="9" t="b">
        <f t="shared" si="17"/>
        <v>0</v>
      </c>
      <c r="J224" s="4">
        <f t="shared" si="18"/>
        <v>1</v>
      </c>
      <c r="K224" s="35">
        <f t="shared" si="19"/>
        <v>19.647696476964768</v>
      </c>
      <c r="L224" s="6">
        <v>19.647696476964768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>
      <c r="A225" s="18">
        <f ca="1" t="shared" si="15"/>
        <v>224</v>
      </c>
      <c r="B225" s="8">
        <f>IF(AND(C224=C225,K224=K225),B224,IF(C225="M",COUNTA($C$2:C225)-COUNTIF($C$2:C225,"K"),COUNTA($C$2:C225)-COUNTIF($C$2:C225,"M")))</f>
        <v>202</v>
      </c>
      <c r="C225" s="14" t="s">
        <v>83</v>
      </c>
      <c r="D225" s="14">
        <f>IF(E225="","",IF(AND(E224=E225,K224=K225),D224,IF(E225="MW",COUNTIF($E$2:E225,"MW"),COUNTIF($E$2:E225,"KW"))))</f>
      </c>
      <c r="E225" s="17">
        <f t="shared" si="16"/>
      </c>
      <c r="F225" s="9" t="s">
        <v>274</v>
      </c>
      <c r="G225" s="9" t="s">
        <v>11</v>
      </c>
      <c r="H225" s="9">
        <v>1980</v>
      </c>
      <c r="I225" s="9" t="b">
        <f t="shared" si="17"/>
        <v>0</v>
      </c>
      <c r="J225" s="4">
        <f t="shared" si="18"/>
        <v>1</v>
      </c>
      <c r="K225" s="35">
        <f t="shared" si="19"/>
        <v>19.56815114709851</v>
      </c>
      <c r="L225" s="6">
        <v>19.56815114709851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>
      <c r="A226" s="18">
        <f ca="1" t="shared" si="15"/>
        <v>224</v>
      </c>
      <c r="B226" s="8">
        <f>IF(AND(C225=C226,K225=K226),B225,IF(C226="M",COUNTA($C$2:C226)-COUNTIF($C$2:C226,"K"),COUNTA($C$2:C226)-COUNTIF($C$2:C226,"M")))</f>
        <v>202</v>
      </c>
      <c r="C226" s="14" t="s">
        <v>83</v>
      </c>
      <c r="D226" s="14">
        <f>IF(E226="","",IF(AND(E225=E226,K225=K226),D225,IF(E226="MW",COUNTIF($E$2:E226,"MW"),COUNTIF($E$2:E226,"KW"))))</f>
      </c>
      <c r="E226" s="17">
        <f t="shared" si="16"/>
      </c>
      <c r="F226" s="9" t="s">
        <v>275</v>
      </c>
      <c r="G226" s="9" t="s">
        <v>167</v>
      </c>
      <c r="H226" s="9">
        <v>1979</v>
      </c>
      <c r="I226" s="9" t="b">
        <f t="shared" si="17"/>
        <v>0</v>
      </c>
      <c r="J226" s="4">
        <f t="shared" si="18"/>
        <v>1</v>
      </c>
      <c r="K226" s="35">
        <f t="shared" si="19"/>
        <v>19.56815114709851</v>
      </c>
      <c r="L226" s="6">
        <v>19.56815114709851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4" ht="12.75">
      <c r="A227" s="18">
        <f ca="1" t="shared" si="15"/>
        <v>224</v>
      </c>
      <c r="B227" s="8">
        <f>IF(AND(C226=C227,K226=K227),B226,IF(C227="M",COUNTA($C$2:C227)-COUNTIF($C$2:C227,"K"),COUNTA($C$2:C227)-COUNTIF($C$2:C227,"M")))</f>
        <v>202</v>
      </c>
      <c r="C227" s="14" t="s">
        <v>83</v>
      </c>
      <c r="D227" s="14">
        <f>IF(E227="","",IF(AND(E226=E227,K226=K227),D226,IF(E227="MW",COUNTIF($E$2:E227,"MW"),COUNTIF($E$2:E227,"KW"))))</f>
      </c>
      <c r="E227" s="17">
        <f t="shared" si="16"/>
      </c>
      <c r="F227" s="9" t="s">
        <v>106</v>
      </c>
      <c r="G227" s="9" t="s">
        <v>27</v>
      </c>
      <c r="H227" s="9">
        <v>1987</v>
      </c>
      <c r="I227" s="9" t="b">
        <f t="shared" si="17"/>
        <v>0</v>
      </c>
      <c r="J227" s="4">
        <f t="shared" si="18"/>
        <v>1</v>
      </c>
      <c r="K227" s="35">
        <f t="shared" si="19"/>
        <v>19.56815114709851</v>
      </c>
      <c r="L227" s="6">
        <v>19.56815114709851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/>
    </row>
    <row r="228" spans="1:43" ht="12.75">
      <c r="A228" s="18">
        <f ca="1" t="shared" si="15"/>
        <v>227</v>
      </c>
      <c r="B228" s="8">
        <f>IF(AND(C227=C228,K227=K228),B227,IF(C228="M",COUNTA($C$2:C228)-COUNTIF($C$2:C228,"K"),COUNTA($C$2:C228)-COUNTIF($C$2:C228,"M")))</f>
        <v>23</v>
      </c>
      <c r="C228" s="14" t="s">
        <v>84</v>
      </c>
      <c r="D228" s="14">
        <f>IF(E228="","",IF(AND(E227=E228,K227=K228),D227,IF(E228="MW",COUNTIF($E$2:E228,"MW"),COUNTIF($E$2:E228,"KW"))))</f>
      </c>
      <c r="E228" s="17">
        <f t="shared" si="16"/>
      </c>
      <c r="F228" s="9" t="s">
        <v>276</v>
      </c>
      <c r="G228" s="9" t="s">
        <v>51</v>
      </c>
      <c r="H228" s="9">
        <v>1964</v>
      </c>
      <c r="I228" s="9" t="b">
        <f t="shared" si="17"/>
        <v>0</v>
      </c>
      <c r="J228" s="4">
        <f t="shared" si="18"/>
        <v>1</v>
      </c>
      <c r="K228" s="35">
        <f t="shared" si="19"/>
        <v>19.463087248322143</v>
      </c>
      <c r="L228" s="6">
        <v>19.463087248322143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>
      <c r="A229" s="18">
        <f ca="1" t="shared" si="15"/>
        <v>227</v>
      </c>
      <c r="B229" s="8">
        <f>IF(AND(C228=C229,K228=K229),B228,IF(C229="M",COUNTA($C$2:C229)-COUNTIF($C$2:C229,"K"),COUNTA($C$2:C229)-COUNTIF($C$2:C229,"M")))</f>
        <v>205</v>
      </c>
      <c r="C229" s="14" t="s">
        <v>83</v>
      </c>
      <c r="D229" s="14">
        <f>IF(E229="","",IF(AND(E228=E229,K228=K229),D228,IF(E229="MW",COUNTIF($E$2:E229,"MW"),COUNTIF($E$2:E229,"KW"))))</f>
      </c>
      <c r="E229" s="17">
        <f t="shared" si="16"/>
      </c>
      <c r="F229" s="9" t="s">
        <v>277</v>
      </c>
      <c r="G229" s="9" t="s">
        <v>20</v>
      </c>
      <c r="H229" s="9">
        <v>1966</v>
      </c>
      <c r="I229" s="9" t="b">
        <f t="shared" si="17"/>
        <v>0</v>
      </c>
      <c r="J229" s="4">
        <f t="shared" si="18"/>
        <v>1</v>
      </c>
      <c r="K229" s="35">
        <f t="shared" si="19"/>
        <v>19.463087248322143</v>
      </c>
      <c r="L229" s="6">
        <v>19.463087248322143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>
      <c r="A230" s="18">
        <f ca="1" t="shared" si="15"/>
        <v>229</v>
      </c>
      <c r="B230" s="8">
        <f>IF(AND(C229=C230,K229=K230),B229,IF(C230="M",COUNTA($C$2:C230)-COUNTIF($C$2:C230,"K"),COUNTA($C$2:C230)-COUNTIF($C$2:C230,"M")))</f>
        <v>24</v>
      </c>
      <c r="C230" s="14" t="s">
        <v>84</v>
      </c>
      <c r="D230" s="14">
        <f>IF(E230="","",IF(AND(E229=E230,K229=K230),D229,IF(E230="MW",COUNTIF($E$2:E230,"MW"),COUNTIF($E$2:E230,"KW"))))</f>
      </c>
      <c r="E230" s="17">
        <f t="shared" si="16"/>
      </c>
      <c r="F230" s="9" t="s">
        <v>278</v>
      </c>
      <c r="G230" s="9" t="s">
        <v>279</v>
      </c>
      <c r="H230" s="9">
        <v>1982</v>
      </c>
      <c r="I230" s="9" t="b">
        <f t="shared" si="17"/>
        <v>0</v>
      </c>
      <c r="J230" s="4">
        <f t="shared" si="18"/>
        <v>1</v>
      </c>
      <c r="K230" s="35">
        <f t="shared" si="19"/>
        <v>18.831168831168824</v>
      </c>
      <c r="L230" s="6">
        <v>18.831168831168824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>
      <c r="A231" s="18">
        <f ca="1" t="shared" si="15"/>
        <v>229</v>
      </c>
      <c r="B231" s="8">
        <f>IF(AND(C230=C231,K230=K231),B230,IF(C231="M",COUNTA($C$2:C231)-COUNTIF($C$2:C231,"K"),COUNTA($C$2:C231)-COUNTIF($C$2:C231,"M")))</f>
        <v>206</v>
      </c>
      <c r="C231" s="14" t="s">
        <v>83</v>
      </c>
      <c r="D231" s="14">
        <f>IF(E231="","",IF(AND(E230=E231,K230=K231),D230,IF(E231="MW",COUNTIF($E$2:E231,"MW"),COUNTIF($E$2:E231,"KW"))))</f>
      </c>
      <c r="E231" s="17">
        <f t="shared" si="16"/>
      </c>
      <c r="F231" s="9" t="s">
        <v>280</v>
      </c>
      <c r="G231" s="9" t="s">
        <v>21</v>
      </c>
      <c r="H231" s="9">
        <v>1974</v>
      </c>
      <c r="I231" s="9" t="b">
        <f t="shared" si="17"/>
        <v>0</v>
      </c>
      <c r="J231" s="4">
        <f t="shared" si="18"/>
        <v>1</v>
      </c>
      <c r="K231" s="35">
        <f t="shared" si="19"/>
        <v>18.831168831168824</v>
      </c>
      <c r="L231" s="6">
        <v>18.831168831168824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>
      <c r="A232" s="18">
        <f ca="1" t="shared" si="15"/>
        <v>231</v>
      </c>
      <c r="B232" s="8">
        <f>IF(AND(C231=C232,K231=K232),B231,IF(C232="M",COUNTA($C$2:C232)-COUNTIF($C$2:C232,"K"),COUNTA($C$2:C232)-COUNTIF($C$2:C232,"M")))</f>
        <v>207</v>
      </c>
      <c r="C232" s="14" t="s">
        <v>83</v>
      </c>
      <c r="D232" s="14">
        <f>IF(E232="","",IF(AND(E231=E232,K231=K232),D231,IF(E232="MW",COUNTIF($E$2:E232,"MW"),COUNTIF($E$2:E232,"KW"))))</f>
      </c>
      <c r="E232" s="17">
        <f t="shared" si="16"/>
      </c>
      <c r="F232" s="9" t="s">
        <v>281</v>
      </c>
      <c r="G232" s="9" t="s">
        <v>46</v>
      </c>
      <c r="H232" s="9">
        <v>1975</v>
      </c>
      <c r="I232" s="9" t="b">
        <f t="shared" si="17"/>
        <v>0</v>
      </c>
      <c r="J232" s="4">
        <f t="shared" si="18"/>
        <v>1</v>
      </c>
      <c r="K232" s="35">
        <f t="shared" si="19"/>
        <v>18.806744487678333</v>
      </c>
      <c r="L232" s="6">
        <v>18.806744487678333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>
      <c r="A233" s="18">
        <f ca="1" t="shared" si="15"/>
        <v>231</v>
      </c>
      <c r="B233" s="8">
        <f>IF(AND(C232=C233,K232=K233),B232,IF(C233="M",COUNTA($C$2:C233)-COUNTIF($C$2:C233,"K"),COUNTA($C$2:C233)-COUNTIF($C$2:C233,"M")))</f>
        <v>207</v>
      </c>
      <c r="C233" s="14" t="s">
        <v>83</v>
      </c>
      <c r="D233" s="14">
        <f>IF(E233="","",IF(AND(E232=E233,K232=K233),D232,IF(E233="MW",COUNTIF($E$2:E233,"MW"),COUNTIF($E$2:E233,"KW"))))</f>
      </c>
      <c r="E233" s="17">
        <f t="shared" si="16"/>
      </c>
      <c r="F233" s="9" t="s">
        <v>282</v>
      </c>
      <c r="G233" s="9" t="s">
        <v>20</v>
      </c>
      <c r="H233" s="9">
        <v>1975</v>
      </c>
      <c r="I233" s="9" t="b">
        <f t="shared" si="17"/>
        <v>0</v>
      </c>
      <c r="J233" s="4">
        <f t="shared" si="18"/>
        <v>1</v>
      </c>
      <c r="K233" s="35">
        <f t="shared" si="19"/>
        <v>18.806744487678333</v>
      </c>
      <c r="L233" s="6">
        <v>18.806744487678333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>
      <c r="A234" s="18">
        <f ca="1" t="shared" si="15"/>
        <v>233</v>
      </c>
      <c r="B234" s="8">
        <f>IF(AND(C233=C234,K233=K234),B233,IF(C234="M",COUNTA($C$2:C234)-COUNTIF($C$2:C234,"K"),COUNTA($C$2:C234)-COUNTIF($C$2:C234,"M")))</f>
        <v>209</v>
      </c>
      <c r="C234" s="14" t="s">
        <v>83</v>
      </c>
      <c r="D234" s="14">
        <f>IF(E234="","",IF(AND(E233=E234,K233=K234),D233,IF(E234="MW",COUNTIF($E$2:E234,"MW"),COUNTIF($E$2:E234,"KW"))))</f>
      </c>
      <c r="E234" s="17">
        <f t="shared" si="16"/>
      </c>
      <c r="F234" s="9" t="s">
        <v>441</v>
      </c>
      <c r="G234" s="9" t="s">
        <v>442</v>
      </c>
      <c r="H234" s="9"/>
      <c r="I234" s="9" t="b">
        <f t="shared" si="17"/>
        <v>0</v>
      </c>
      <c r="J234" s="4">
        <f t="shared" si="18"/>
        <v>1</v>
      </c>
      <c r="K234" s="35">
        <f t="shared" si="19"/>
        <v>18.49325280949608</v>
      </c>
      <c r="L234" s="6"/>
      <c r="M234" s="6"/>
      <c r="N234" s="6"/>
      <c r="O234" s="6">
        <v>18.49325280949608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>
      <c r="A235" s="18">
        <f ca="1" t="shared" si="15"/>
        <v>234</v>
      </c>
      <c r="B235" s="8">
        <f>IF(AND(C234=C235,K234=K235),B234,IF(C235="M",COUNTA($C$2:C235)-COUNTIF($C$2:C235,"K"),COUNTA($C$2:C235)-COUNTIF($C$2:C235,"M")))</f>
        <v>210</v>
      </c>
      <c r="C235" s="14" t="s">
        <v>83</v>
      </c>
      <c r="D235" s="14">
        <f>IF(E235="","",IF(AND(E234=E235,K234=K235),D234,IF(E235="MW",COUNTIF($E$2:E235,"MW"),COUNTIF($E$2:E235,"KW"))))</f>
      </c>
      <c r="E235" s="17">
        <f t="shared" si="16"/>
      </c>
      <c r="F235" s="9" t="s">
        <v>283</v>
      </c>
      <c r="G235" s="9" t="s">
        <v>14</v>
      </c>
      <c r="H235" s="9">
        <v>1982</v>
      </c>
      <c r="I235" s="9" t="b">
        <f t="shared" si="17"/>
        <v>0</v>
      </c>
      <c r="J235" s="4">
        <f t="shared" si="18"/>
        <v>1</v>
      </c>
      <c r="K235" s="35">
        <f t="shared" si="19"/>
        <v>18.01242236024844</v>
      </c>
      <c r="L235" s="6">
        <v>18.01242236024844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>
      <c r="A236" s="18">
        <f ca="1" t="shared" si="15"/>
        <v>234</v>
      </c>
      <c r="B236" s="8">
        <f>IF(AND(C235=C236,K235=K236),B235,IF(C236="M",COUNTA($C$2:C236)-COUNTIF($C$2:C236,"K"),COUNTA($C$2:C236)-COUNTIF($C$2:C236,"M")))</f>
        <v>210</v>
      </c>
      <c r="C236" s="14" t="s">
        <v>83</v>
      </c>
      <c r="D236" s="14">
        <f>IF(E236="","",IF(AND(E235=E236,K235=K236),D235,IF(E236="MW",COUNTIF($E$2:E236,"MW"),COUNTIF($E$2:E236,"KW"))))</f>
      </c>
      <c r="E236" s="17">
        <f t="shared" si="16"/>
      </c>
      <c r="F236" s="9" t="s">
        <v>284</v>
      </c>
      <c r="G236" s="9" t="s">
        <v>54</v>
      </c>
      <c r="H236" s="9">
        <v>1982</v>
      </c>
      <c r="I236" s="9" t="b">
        <f t="shared" si="17"/>
        <v>0</v>
      </c>
      <c r="J236" s="4">
        <f t="shared" si="18"/>
        <v>1</v>
      </c>
      <c r="K236" s="35">
        <f t="shared" si="19"/>
        <v>18.01242236024844</v>
      </c>
      <c r="L236" s="6">
        <v>18.01242236024844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>
      <c r="A237" s="18">
        <f ca="1" t="shared" si="15"/>
        <v>236</v>
      </c>
      <c r="B237" s="8">
        <f>IF(AND(C236=C237,K236=K237),B236,IF(C237="M",COUNTA($C$2:C237)-COUNTIF($C$2:C237,"K"),COUNTA($C$2:C237)-COUNTIF($C$2:C237,"M")))</f>
        <v>212</v>
      </c>
      <c r="C237" s="14" t="s">
        <v>83</v>
      </c>
      <c r="D237" s="14">
        <f>IF(E237="","",IF(AND(E236=E237,K236=K237),D236,IF(E237="MW",COUNTIF($E$2:E237,"MW"),COUNTIF($E$2:E237,"KW"))))</f>
      </c>
      <c r="E237" s="17">
        <f t="shared" si="16"/>
      </c>
      <c r="F237" s="9" t="s">
        <v>446</v>
      </c>
      <c r="G237" s="9" t="s">
        <v>91</v>
      </c>
      <c r="H237" s="9"/>
      <c r="I237" s="9" t="b">
        <f t="shared" si="17"/>
        <v>0</v>
      </c>
      <c r="J237" s="4">
        <f t="shared" si="18"/>
        <v>1</v>
      </c>
      <c r="K237" s="35">
        <f t="shared" si="19"/>
        <v>17.26036928886301</v>
      </c>
      <c r="L237" s="6"/>
      <c r="M237" s="6"/>
      <c r="N237" s="6"/>
      <c r="O237" s="6">
        <v>17.26036928886301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>
      <c r="A238" s="18">
        <f ca="1" t="shared" si="15"/>
        <v>236</v>
      </c>
      <c r="B238" s="8">
        <f>IF(AND(C237=C238,K237=K238),B237,IF(C238="M",COUNTA($C$2:C238)-COUNTIF($C$2:C238,"K"),COUNTA($C$2:C238)-COUNTIF($C$2:C238,"M")))</f>
        <v>212</v>
      </c>
      <c r="C238" s="14" t="s">
        <v>83</v>
      </c>
      <c r="D238" s="14">
        <f>IF(E238="","",IF(AND(E237=E238,K237=K238),D237,IF(E238="MW",COUNTIF($E$2:E238,"MW"),COUNTIF($E$2:E238,"KW"))))</f>
      </c>
      <c r="E238" s="17">
        <f t="shared" si="16"/>
      </c>
      <c r="F238" s="9" t="s">
        <v>445</v>
      </c>
      <c r="G238" s="9" t="s">
        <v>34</v>
      </c>
      <c r="H238" s="9"/>
      <c r="I238" s="9" t="b">
        <f t="shared" si="17"/>
        <v>0</v>
      </c>
      <c r="J238" s="4">
        <f t="shared" si="18"/>
        <v>1</v>
      </c>
      <c r="K238" s="35">
        <f t="shared" si="19"/>
        <v>17.26036928886301</v>
      </c>
      <c r="L238" s="6"/>
      <c r="M238" s="6"/>
      <c r="N238" s="6"/>
      <c r="O238" s="6">
        <v>17.26036928886301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>
      <c r="A239" s="18">
        <f ca="1" t="shared" si="15"/>
        <v>236</v>
      </c>
      <c r="B239" s="8">
        <f>IF(AND(C238=C239,K238=K239),B238,IF(C239="M",COUNTA($C$2:C239)-COUNTIF($C$2:C239,"K"),COUNTA($C$2:C239)-COUNTIF($C$2:C239,"M")))</f>
        <v>212</v>
      </c>
      <c r="C239" s="14" t="s">
        <v>83</v>
      </c>
      <c r="D239" s="14">
        <f>IF(E239="","",IF(AND(E238=E239,K238=K239),D238,IF(E239="MW",COUNTIF($E$2:E239,"MW"),COUNTIF($E$2:E239,"KW"))))</f>
      </c>
      <c r="E239" s="17">
        <f t="shared" si="16"/>
      </c>
      <c r="F239" s="9" t="s">
        <v>443</v>
      </c>
      <c r="G239" s="9" t="s">
        <v>444</v>
      </c>
      <c r="H239" s="9"/>
      <c r="I239" s="9" t="b">
        <f t="shared" si="17"/>
        <v>0</v>
      </c>
      <c r="J239" s="4">
        <f t="shared" si="18"/>
        <v>1</v>
      </c>
      <c r="K239" s="35">
        <f t="shared" si="19"/>
        <v>17.26036928886301</v>
      </c>
      <c r="L239" s="6"/>
      <c r="M239" s="6"/>
      <c r="N239" s="6"/>
      <c r="O239" s="6">
        <v>17.26036928886301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>
      <c r="A240" s="18">
        <f ca="1" t="shared" si="15"/>
        <v>239</v>
      </c>
      <c r="B240" s="8">
        <f>IF(AND(C239=C240,K239=K240),B239,IF(C240="M",COUNTA($C$2:C240)-COUNTIF($C$2:C240,"K"),COUNTA($C$2:C240)-COUNTIF($C$2:C240,"M")))</f>
        <v>215</v>
      </c>
      <c r="C240" s="14" t="s">
        <v>83</v>
      </c>
      <c r="D240" s="14">
        <f>IF(E240="","",IF(AND(E239=E240,K239=K240),D239,IF(E240="MW",COUNTIF($E$2:E240,"MW"),COUNTIF($E$2:E240,"KW"))))</f>
      </c>
      <c r="E240" s="17">
        <f t="shared" si="16"/>
      </c>
      <c r="F240" s="9" t="s">
        <v>184</v>
      </c>
      <c r="G240" s="9" t="s">
        <v>16</v>
      </c>
      <c r="H240" s="9"/>
      <c r="I240" s="9" t="b">
        <f t="shared" si="17"/>
        <v>0</v>
      </c>
      <c r="J240" s="4">
        <f t="shared" si="18"/>
        <v>1</v>
      </c>
      <c r="K240" s="35">
        <f t="shared" si="19"/>
        <v>17.18482252141983</v>
      </c>
      <c r="L240" s="6"/>
      <c r="M240" s="6">
        <v>17.18482252141983</v>
      </c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>
      <c r="A241" s="18">
        <f ca="1" t="shared" si="15"/>
        <v>240</v>
      </c>
      <c r="B241" s="8">
        <f>IF(AND(C240=C241,K240=K241),B240,IF(C241="M",COUNTA($C$2:C241)-COUNTIF($C$2:C241,"K"),COUNTA($C$2:C241)-COUNTIF($C$2:C241,"M")))</f>
        <v>25</v>
      </c>
      <c r="C241" s="14" t="s">
        <v>84</v>
      </c>
      <c r="D241" s="14">
        <f>IF(E241="","",IF(AND(E240=E241,K240=K241),D240,IF(E241="MW",COUNTIF($E$2:E241,"MW"),COUNTIF($E$2:E241,"KW"))))</f>
      </c>
      <c r="E241" s="17">
        <f t="shared" si="16"/>
      </c>
      <c r="F241" s="9" t="s">
        <v>300</v>
      </c>
      <c r="G241" s="9" t="s">
        <v>179</v>
      </c>
      <c r="H241" s="9"/>
      <c r="I241" s="9" t="b">
        <f t="shared" si="17"/>
        <v>0</v>
      </c>
      <c r="J241" s="4">
        <f t="shared" si="18"/>
        <v>1</v>
      </c>
      <c r="K241" s="35">
        <f t="shared" si="19"/>
        <v>15.70469798657718</v>
      </c>
      <c r="L241" s="6"/>
      <c r="M241" s="6">
        <v>15.70469798657718</v>
      </c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>
      <c r="A242" s="18">
        <f ca="1" t="shared" si="15"/>
        <v>240</v>
      </c>
      <c r="B242" s="8">
        <f>IF(AND(C241=C242,K241=K242),B241,IF(C242="M",COUNTA($C$2:C242)-COUNTIF($C$2:C242,"K"),COUNTA($C$2:C242)-COUNTIF($C$2:C242,"M")))</f>
        <v>25</v>
      </c>
      <c r="C242" s="14" t="s">
        <v>84</v>
      </c>
      <c r="D242" s="14">
        <f>IF(E242="","",IF(AND(E241=E242,K241=K242),D241,IF(E242="MW",COUNTIF($E$2:E242,"MW"),COUNTIF($E$2:E242,"KW"))))</f>
      </c>
      <c r="E242" s="17">
        <f t="shared" si="16"/>
      </c>
      <c r="F242" s="9" t="s">
        <v>301</v>
      </c>
      <c r="G242" s="9" t="s">
        <v>302</v>
      </c>
      <c r="H242" s="9">
        <v>1988</v>
      </c>
      <c r="I242" s="9" t="b">
        <f t="shared" si="17"/>
        <v>0</v>
      </c>
      <c r="J242" s="4">
        <f t="shared" si="18"/>
        <v>1</v>
      </c>
      <c r="K242" s="35">
        <f t="shared" si="19"/>
        <v>15.70469798657718</v>
      </c>
      <c r="L242" s="6"/>
      <c r="M242" s="6">
        <v>15.70469798657718</v>
      </c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1:43" ht="12.75">
      <c r="A243" s="18">
        <f ca="1" t="shared" si="15"/>
        <v>240</v>
      </c>
      <c r="B243" s="8">
        <f>IF(AND(C242=C243,K242=K243),B242,IF(C243="M",COUNTA($C$2:C243)-COUNTIF($C$2:C243,"K"),COUNTA($C$2:C243)-COUNTIF($C$2:C243,"M")))</f>
        <v>25</v>
      </c>
      <c r="C243" s="14" t="s">
        <v>84</v>
      </c>
      <c r="D243" s="14">
        <f>IF(E243="","",IF(AND(E242=E243,K242=K243),D242,IF(E243="MW",COUNTIF($E$2:E243,"MW"),COUNTIF($E$2:E243,"KW"))))</f>
      </c>
      <c r="E243" s="17">
        <f t="shared" si="16"/>
      </c>
      <c r="F243" s="9" t="s">
        <v>303</v>
      </c>
      <c r="G243" s="9" t="s">
        <v>132</v>
      </c>
      <c r="H243" s="9"/>
      <c r="I243" s="9" t="b">
        <f t="shared" si="17"/>
        <v>0</v>
      </c>
      <c r="J243" s="4">
        <f t="shared" si="18"/>
        <v>1</v>
      </c>
      <c r="K243" s="35">
        <f t="shared" si="19"/>
        <v>15.70469798657718</v>
      </c>
      <c r="L243" s="6"/>
      <c r="M243" s="6">
        <v>15.70469798657718</v>
      </c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1:43" ht="12.75">
      <c r="A244" s="18">
        <f ca="1" t="shared" si="15"/>
        <v>243</v>
      </c>
      <c r="B244" s="8">
        <f>IF(AND(C243=C244,K243=K244),B243,IF(C244="M",COUNTA($C$2:C244)-COUNTIF($C$2:C244,"K"),COUNTA($C$2:C244)-COUNTIF($C$2:C244,"M")))</f>
        <v>216</v>
      </c>
      <c r="C244" s="14" t="s">
        <v>83</v>
      </c>
      <c r="D244" s="14">
        <f>IF(E244="","",IF(AND(E243=E244,K243=K244),D243,IF(E244="MW",COUNTIF($E$2:E244,"MW"),COUNTIF($E$2:E244,"KW"))))</f>
      </c>
      <c r="E244" s="17">
        <f t="shared" si="16"/>
      </c>
      <c r="F244" s="9" t="s">
        <v>447</v>
      </c>
      <c r="G244" s="9" t="s">
        <v>236</v>
      </c>
      <c r="H244" s="9"/>
      <c r="I244" s="9" t="b">
        <f t="shared" si="17"/>
        <v>0</v>
      </c>
      <c r="J244" s="4">
        <f t="shared" si="18"/>
        <v>1</v>
      </c>
      <c r="K244" s="35">
        <f t="shared" si="19"/>
        <v>15.331836407425802</v>
      </c>
      <c r="L244" s="6"/>
      <c r="M244" s="6"/>
      <c r="N244" s="6"/>
      <c r="O244" s="43">
        <v>15.331836407425802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1:43" ht="12.75">
      <c r="A245" s="18">
        <f ca="1" t="shared" si="15"/>
        <v>243</v>
      </c>
      <c r="B245" s="8">
        <f>IF(AND(C244=C245,K244=K245),B244,IF(C245="M",COUNTA($C$2:C245)-COUNTIF($C$2:C245,"K"),COUNTA($C$2:C245)-COUNTIF($C$2:C245,"M")))</f>
        <v>216</v>
      </c>
      <c r="C245" s="14" t="s">
        <v>83</v>
      </c>
      <c r="D245" s="14">
        <f>IF(E245="","",IF(AND(E244=E245,K244=K245),D244,IF(E245="MW",COUNTIF($E$2:E245,"MW"),COUNTIF($E$2:E245,"KW"))))</f>
      </c>
      <c r="E245" s="17">
        <f t="shared" si="16"/>
      </c>
      <c r="F245" s="9" t="s">
        <v>448</v>
      </c>
      <c r="G245" s="9" t="s">
        <v>33</v>
      </c>
      <c r="H245" s="9"/>
      <c r="I245" s="9" t="b">
        <f t="shared" si="17"/>
        <v>0</v>
      </c>
      <c r="J245" s="4">
        <f t="shared" si="18"/>
        <v>1</v>
      </c>
      <c r="K245" s="35">
        <f t="shared" si="19"/>
        <v>15.331836407425802</v>
      </c>
      <c r="L245" s="6"/>
      <c r="M245" s="6"/>
      <c r="N245" s="6"/>
      <c r="O245" s="6">
        <v>15.331836407425802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1:43" ht="12.75">
      <c r="A246" s="18">
        <f ca="1" t="shared" si="15"/>
        <v>245</v>
      </c>
      <c r="B246" s="8">
        <f>IF(AND(C245=C246,K245=K246),B245,IF(C246="M",COUNTA($C$2:C246)-COUNTIF($C$2:C246,"K"),COUNTA($C$2:C246)-COUNTIF($C$2:C246,"M")))</f>
        <v>218</v>
      </c>
      <c r="C246" s="14" t="s">
        <v>83</v>
      </c>
      <c r="D246" s="14">
        <f>IF(E246="","",IF(AND(E245=E246,K245=K246),D245,IF(E246="MW",COUNTIF($E$2:E246,"MW"),COUNTIF($E$2:E246,"KW"))))</f>
      </c>
      <c r="E246" s="17">
        <f t="shared" si="16"/>
      </c>
      <c r="F246" s="9" t="s">
        <v>304</v>
      </c>
      <c r="G246" s="9" t="s">
        <v>27</v>
      </c>
      <c r="H246" s="9">
        <v>1983</v>
      </c>
      <c r="I246" s="9" t="b">
        <f t="shared" si="17"/>
        <v>0</v>
      </c>
      <c r="J246" s="4">
        <f t="shared" si="18"/>
        <v>1</v>
      </c>
      <c r="K246" s="35">
        <f t="shared" si="19"/>
        <v>15.050335570469798</v>
      </c>
      <c r="L246" s="6"/>
      <c r="M246" s="6">
        <v>15.050335570469798</v>
      </c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1:43" ht="12.75">
      <c r="A247" s="18">
        <f ca="1" t="shared" si="15"/>
        <v>246</v>
      </c>
      <c r="B247" s="8">
        <f>IF(AND(C246=C247,K246=K247),B246,IF(C247="M",COUNTA($C$2:C247)-COUNTIF($C$2:C247,"K"),COUNTA($C$2:C247)-COUNTIF($C$2:C247,"M")))</f>
        <v>219</v>
      </c>
      <c r="C247" s="14" t="s">
        <v>83</v>
      </c>
      <c r="D247" s="14">
        <f>IF(E247="","",IF(AND(E246=E247,K246=K247),D246,IF(E247="MW",COUNTIF($E$2:E247,"MW"),COUNTIF($E$2:E247,"KW"))))</f>
      </c>
      <c r="E247" s="17">
        <f t="shared" si="16"/>
      </c>
      <c r="F247" s="9" t="s">
        <v>380</v>
      </c>
      <c r="G247" s="9" t="s">
        <v>10</v>
      </c>
      <c r="H247" s="9">
        <v>1981</v>
      </c>
      <c r="I247" s="9" t="b">
        <f t="shared" si="17"/>
        <v>0</v>
      </c>
      <c r="J247" s="4">
        <f t="shared" si="18"/>
        <v>1</v>
      </c>
      <c r="K247" s="35">
        <f t="shared" si="19"/>
        <v>14.75317241646501</v>
      </c>
      <c r="L247" s="6"/>
      <c r="M247" s="6"/>
      <c r="N247" s="6">
        <v>14.75317241646501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1:43" ht="12.75">
      <c r="A248" s="18">
        <f ca="1" t="shared" si="15"/>
        <v>247</v>
      </c>
      <c r="B248" s="8">
        <f>IF(AND(C247=C248,K247=K248),B247,IF(C248="M",COUNTA($C$2:C248)-COUNTIF($C$2:C248,"K"),COUNTA($C$2:C248)-COUNTIF($C$2:C248,"M")))</f>
        <v>28</v>
      </c>
      <c r="C248" s="14" t="s">
        <v>84</v>
      </c>
      <c r="D248" s="14">
        <f>IF(E248="","",IF(AND(E247=E248,K247=K248),D247,IF(E248="MW",COUNTIF($E$2:E248,"MW"),COUNTIF($E$2:E248,"KW"))))</f>
      </c>
      <c r="E248" s="17">
        <f t="shared" si="16"/>
      </c>
      <c r="F248" s="9" t="s">
        <v>450</v>
      </c>
      <c r="G248" s="9" t="s">
        <v>451</v>
      </c>
      <c r="H248" s="9"/>
      <c r="I248" s="9" t="b">
        <f t="shared" si="17"/>
        <v>0</v>
      </c>
      <c r="J248" s="4">
        <f t="shared" si="18"/>
        <v>1</v>
      </c>
      <c r="K248" s="35">
        <f t="shared" si="19"/>
        <v>14.236705235466816</v>
      </c>
      <c r="L248" s="6"/>
      <c r="M248" s="6"/>
      <c r="N248" s="6"/>
      <c r="O248" s="6">
        <v>14.236705235466816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1:43" ht="12.75">
      <c r="A249" s="18">
        <f ca="1" t="shared" si="15"/>
        <v>247</v>
      </c>
      <c r="B249" s="8">
        <f>IF(AND(C248=C249,K248=K249),B248,IF(C249="M",COUNTA($C$2:C249)-COUNTIF($C$2:C249,"K"),COUNTA($C$2:C249)-COUNTIF($C$2:C249,"M")))</f>
        <v>28</v>
      </c>
      <c r="C249" s="14" t="s">
        <v>84</v>
      </c>
      <c r="D249" s="14">
        <f>IF(E249="","",IF(AND(E248=E249,K248=K249),D248,IF(E249="MW",COUNTIF($E$2:E249,"MW"),COUNTIF($E$2:E249,"KW"))))</f>
      </c>
      <c r="E249" s="17">
        <f t="shared" si="16"/>
      </c>
      <c r="F249" s="9" t="s">
        <v>224</v>
      </c>
      <c r="G249" s="9" t="s">
        <v>453</v>
      </c>
      <c r="H249" s="9"/>
      <c r="I249" s="9" t="b">
        <f t="shared" si="17"/>
        <v>0</v>
      </c>
      <c r="J249" s="4">
        <f t="shared" si="18"/>
        <v>1</v>
      </c>
      <c r="K249" s="35">
        <f t="shared" si="19"/>
        <v>14.236705235466816</v>
      </c>
      <c r="L249" s="6"/>
      <c r="M249" s="6"/>
      <c r="N249" s="6"/>
      <c r="O249" s="6">
        <v>14.236705235466816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1:43" ht="12.75">
      <c r="A250" s="18">
        <f ca="1" t="shared" si="15"/>
        <v>247</v>
      </c>
      <c r="B250" s="8">
        <f>IF(AND(C249=C250,K249=K250),B249,IF(C250="M",COUNTA($C$2:C250)-COUNTIF($C$2:C250,"K"),COUNTA($C$2:C250)-COUNTIF($C$2:C250,"M")))</f>
        <v>28</v>
      </c>
      <c r="C250" s="14" t="s">
        <v>84</v>
      </c>
      <c r="D250" s="14">
        <f>IF(E250="","",IF(AND(E249=E250,K249=K250),D249,IF(E250="MW",COUNTIF($E$2:E250,"MW"),COUNTIF($E$2:E250,"KW"))))</f>
      </c>
      <c r="E250" s="17">
        <f t="shared" si="16"/>
      </c>
      <c r="F250" s="9" t="s">
        <v>449</v>
      </c>
      <c r="G250" s="9" t="s">
        <v>60</v>
      </c>
      <c r="H250" s="9"/>
      <c r="I250" s="9" t="b">
        <f t="shared" si="17"/>
        <v>0</v>
      </c>
      <c r="J250" s="4">
        <f t="shared" si="18"/>
        <v>1</v>
      </c>
      <c r="K250" s="35">
        <f t="shared" si="19"/>
        <v>14.236705235466816</v>
      </c>
      <c r="L250" s="6"/>
      <c r="M250" s="6"/>
      <c r="N250" s="6"/>
      <c r="O250" s="6">
        <v>14.236705235466816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1:43" ht="12.75">
      <c r="A251" s="18">
        <f ca="1" t="shared" si="15"/>
        <v>247</v>
      </c>
      <c r="B251" s="8">
        <f>IF(AND(C250=C251,K250=K251),B250,IF(C251="M",COUNTA($C$2:C251)-COUNTIF($C$2:C251,"K"),COUNTA($C$2:C251)-COUNTIF($C$2:C251,"M")))</f>
        <v>220</v>
      </c>
      <c r="C251" s="14" t="s">
        <v>83</v>
      </c>
      <c r="D251" s="14">
        <f>IF(E251="","",IF(AND(E250=E251,K250=K251),D250,IF(E251="MW",COUNTIF($E$2:E251,"MW"),COUNTIF($E$2:E251,"KW"))))</f>
      </c>
      <c r="E251" s="17">
        <f t="shared" si="16"/>
      </c>
      <c r="F251" s="9" t="s">
        <v>224</v>
      </c>
      <c r="G251" s="9" t="s">
        <v>27</v>
      </c>
      <c r="H251" s="9"/>
      <c r="I251" s="9" t="b">
        <f t="shared" si="17"/>
        <v>0</v>
      </c>
      <c r="J251" s="4">
        <f t="shared" si="18"/>
        <v>1</v>
      </c>
      <c r="K251" s="35">
        <f t="shared" si="19"/>
        <v>14.236705235466816</v>
      </c>
      <c r="L251" s="6"/>
      <c r="M251" s="6"/>
      <c r="N251" s="6"/>
      <c r="O251" s="6">
        <v>14.236705235466816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1:43" ht="12.75">
      <c r="A252" s="18">
        <f ca="1" t="shared" si="15"/>
        <v>247</v>
      </c>
      <c r="B252" s="8">
        <f>IF(AND(C251=C252,K251=K252),B251,IF(C252="M",COUNTA($C$2:C252)-COUNTIF($C$2:C252,"K"),COUNTA($C$2:C252)-COUNTIF($C$2:C252,"M")))</f>
        <v>220</v>
      </c>
      <c r="C252" s="14" t="s">
        <v>83</v>
      </c>
      <c r="D252" s="14">
        <f>IF(E252="","",IF(AND(E251=E252,K251=K252),D251,IF(E252="MW",COUNTIF($E$2:E252,"MW"),COUNTIF($E$2:E252,"KW"))))</f>
      </c>
      <c r="E252" s="17">
        <f t="shared" si="16"/>
      </c>
      <c r="F252" s="9" t="s">
        <v>449</v>
      </c>
      <c r="G252" s="9" t="s">
        <v>13</v>
      </c>
      <c r="H252" s="9"/>
      <c r="I252" s="9" t="b">
        <f t="shared" si="17"/>
        <v>0</v>
      </c>
      <c r="J252" s="4">
        <f t="shared" si="18"/>
        <v>1</v>
      </c>
      <c r="K252" s="35">
        <f t="shared" si="19"/>
        <v>14.236705235466816</v>
      </c>
      <c r="L252" s="6"/>
      <c r="M252" s="6"/>
      <c r="N252" s="6"/>
      <c r="O252" s="6">
        <v>14.236705235466816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1:43" ht="12.75">
      <c r="A253" s="18">
        <f ca="1" t="shared" si="15"/>
        <v>247</v>
      </c>
      <c r="B253" s="8">
        <f>IF(AND(C252=C253,K252=K253),B252,IF(C253="M",COUNTA($C$2:C253)-COUNTIF($C$2:C253,"K"),COUNTA($C$2:C253)-COUNTIF($C$2:C253,"M")))</f>
        <v>220</v>
      </c>
      <c r="C253" s="14" t="s">
        <v>83</v>
      </c>
      <c r="D253" s="14">
        <f>IF(E253="","",IF(AND(E252=E253,K252=K253),D252,IF(E253="MW",COUNTIF($E$2:E253,"MW"),COUNTIF($E$2:E253,"KW"))))</f>
      </c>
      <c r="E253" s="17">
        <f t="shared" si="16"/>
      </c>
      <c r="F253" s="9" t="s">
        <v>452</v>
      </c>
      <c r="G253" s="9" t="s">
        <v>54</v>
      </c>
      <c r="H253" s="9"/>
      <c r="I253" s="9" t="b">
        <f t="shared" si="17"/>
        <v>0</v>
      </c>
      <c r="J253" s="4">
        <f t="shared" si="18"/>
        <v>1</v>
      </c>
      <c r="K253" s="35">
        <f t="shared" si="19"/>
        <v>14.236705235466816</v>
      </c>
      <c r="L253" s="6"/>
      <c r="M253" s="6"/>
      <c r="N253" s="6"/>
      <c r="O253" s="6">
        <v>14.236705235466816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1:43" ht="12.75">
      <c r="A254" s="18">
        <f ca="1" t="shared" si="15"/>
        <v>253</v>
      </c>
      <c r="B254" s="8">
        <f>IF(AND(C253=C254,K253=K254),B253,IF(C254="M",COUNTA($C$2:C254)-COUNTIF($C$2:C254,"K"),COUNTA($C$2:C254)-COUNTIF($C$2:C254,"M")))</f>
        <v>223</v>
      </c>
      <c r="C254" s="14" t="s">
        <v>83</v>
      </c>
      <c r="D254" s="14">
        <f>IF(E254="","",IF(AND(E253=E254,K253=K254),D253,IF(E254="MW",COUNTIF($E$2:E254,"MW"),COUNTIF($E$2:E254,"KW"))))</f>
      </c>
      <c r="E254" s="17">
        <f t="shared" si="16"/>
      </c>
      <c r="F254" s="9" t="s">
        <v>148</v>
      </c>
      <c r="G254" s="9" t="s">
        <v>16</v>
      </c>
      <c r="H254" s="9">
        <v>1983</v>
      </c>
      <c r="I254" s="9" t="b">
        <f t="shared" si="17"/>
        <v>0</v>
      </c>
      <c r="J254" s="4">
        <f t="shared" si="18"/>
        <v>1</v>
      </c>
      <c r="K254" s="35">
        <f t="shared" si="19"/>
        <v>13.741610738255032</v>
      </c>
      <c r="L254" s="6"/>
      <c r="M254" s="6">
        <v>13.741610738255032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1:44" ht="12.75">
      <c r="A255" s="18">
        <f ca="1" t="shared" si="15"/>
        <v>254</v>
      </c>
      <c r="B255" s="8">
        <f>IF(AND(C254=C255,K254=K255),B254,IF(C255="M",COUNTA($C$2:C255)-COUNTIF($C$2:C255,"K"),COUNTA($C$2:C255)-COUNTIF($C$2:C255,"M")))</f>
        <v>224</v>
      </c>
      <c r="C255" s="14" t="s">
        <v>83</v>
      </c>
      <c r="D255" s="14">
        <f>IF(E255="","",IF(AND(E254=E255,K254=K255),D254,IF(E255="MW",COUNTIF($E$2:E255,"MW"),COUNTIF($E$2:E255,"KW"))))</f>
      </c>
      <c r="E255" s="17">
        <f t="shared" si="16"/>
      </c>
      <c r="F255" s="9" t="s">
        <v>381</v>
      </c>
      <c r="G255" s="9" t="s">
        <v>377</v>
      </c>
      <c r="H255" s="9">
        <v>1981</v>
      </c>
      <c r="I255" s="9" t="b">
        <f t="shared" si="17"/>
        <v>0</v>
      </c>
      <c r="J255" s="4">
        <f t="shared" si="18"/>
        <v>1</v>
      </c>
      <c r="K255" s="35">
        <f t="shared" si="19"/>
        <v>13.581499886745751</v>
      </c>
      <c r="L255" s="6"/>
      <c r="M255" s="6"/>
      <c r="N255" s="6">
        <v>13.581499886745751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/>
    </row>
    <row r="256" spans="1:43" ht="12.75">
      <c r="A256" s="18">
        <f ca="1" t="shared" si="15"/>
        <v>254</v>
      </c>
      <c r="B256" s="8">
        <f>IF(AND(C255=C256,K255=K256),B255,IF(C256="M",COUNTA($C$2:C256)-COUNTIF($C$2:C256,"K"),COUNTA($C$2:C256)-COUNTIF($C$2:C256,"M")))</f>
        <v>224</v>
      </c>
      <c r="C256" s="14" t="s">
        <v>83</v>
      </c>
      <c r="D256" s="14">
        <f>IF(E256="","",IF(AND(E255=E256,K255=K256),D255,IF(E256="MW",COUNTIF($E$2:E256,"MW"),COUNTIF($E$2:E256,"KW"))))</f>
      </c>
      <c r="E256" s="17">
        <f t="shared" si="16"/>
      </c>
      <c r="F256" s="9" t="s">
        <v>382</v>
      </c>
      <c r="G256" s="9" t="s">
        <v>19</v>
      </c>
      <c r="H256" s="9">
        <v>1974</v>
      </c>
      <c r="I256" s="9" t="b">
        <f t="shared" si="17"/>
        <v>0</v>
      </c>
      <c r="J256" s="4">
        <f t="shared" si="18"/>
        <v>1</v>
      </c>
      <c r="K256" s="35">
        <f t="shared" si="19"/>
        <v>13.581499886745751</v>
      </c>
      <c r="L256" s="6"/>
      <c r="M256" s="6"/>
      <c r="N256" s="6">
        <v>13.581499886745751</v>
      </c>
      <c r="O256" s="43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1:43" ht="12.75">
      <c r="A257" s="18">
        <f ca="1" t="shared" si="15"/>
        <v>256</v>
      </c>
      <c r="B257" s="8">
        <f>IF(AND(C256=C257,K256=K257),B256,IF(C257="M",COUNTA($C$2:C257)-COUNTIF($C$2:C257,"K"),COUNTA($C$2:C257)-COUNTIF($C$2:C257,"M")))</f>
        <v>226</v>
      </c>
      <c r="C257" s="14" t="s">
        <v>83</v>
      </c>
      <c r="D257" s="14">
        <f>IF(E257="","",IF(AND(E256=E257,K256=K257),D256,IF(E257="MW",COUNTIF($E$2:E257,"MW"),COUNTIF($E$2:E257,"KW"))))</f>
      </c>
      <c r="E257" s="17">
        <f t="shared" si="16"/>
      </c>
      <c r="F257" s="9" t="s">
        <v>454</v>
      </c>
      <c r="G257" s="9" t="s">
        <v>37</v>
      </c>
      <c r="H257" s="9"/>
      <c r="I257" s="9" t="b">
        <f t="shared" si="17"/>
        <v>0</v>
      </c>
      <c r="J257" s="4">
        <f t="shared" si="18"/>
        <v>1</v>
      </c>
      <c r="K257" s="35">
        <f t="shared" si="19"/>
        <v>13.558766890920777</v>
      </c>
      <c r="L257" s="6"/>
      <c r="M257" s="6"/>
      <c r="N257" s="6"/>
      <c r="O257" s="6">
        <v>13.558766890920777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1:43" ht="12.75">
      <c r="A258" s="18">
        <f aca="true" ca="1" t="shared" si="20" ref="A258:A321">IF(K257=K258,A257,CELL("wiersz",A257))</f>
        <v>257</v>
      </c>
      <c r="B258" s="8">
        <f>IF(AND(C257=C258,K257=K258),B257,IF(C258="M",COUNTA($C$2:C258)-COUNTIF($C$2:C258,"K"),COUNTA($C$2:C258)-COUNTIF($C$2:C258,"M")))</f>
        <v>227</v>
      </c>
      <c r="C258" s="14" t="s">
        <v>83</v>
      </c>
      <c r="D258" s="14">
        <f>IF(E258="","",IF(AND(E257=E258,K257=K258),D257,IF(E258="MW",COUNTIF($E$2:E258,"MW"),COUNTIF($E$2:E258,"KW"))))</f>
      </c>
      <c r="E258" s="17">
        <f aca="true" t="shared" si="21" ref="E258:E321">IF(C258="M",IF(H258=0,"",IF($AR$1-H258&gt;49,"MW","")),IF(H258=0,"",IF($AR$1-H258&gt;44,"","")))</f>
      </c>
      <c r="F258" s="9" t="s">
        <v>456</v>
      </c>
      <c r="G258" s="9" t="s">
        <v>44</v>
      </c>
      <c r="H258" s="9"/>
      <c r="I258" s="9" t="b">
        <f aca="true" t="shared" si="22" ref="I258:I321">AND(F257=F258,G257=G258)</f>
        <v>0</v>
      </c>
      <c r="J258" s="4">
        <f aca="true" t="shared" si="23" ref="J258:J321">COUNT(L258:AQ258)</f>
        <v>1</v>
      </c>
      <c r="K258" s="35">
        <f aca="true" t="shared" si="24" ref="K258:K321">IF(COUNT(L258:AQ258)&gt;7,LARGE(L258:AQ258,1)+LARGE(L258:AQ258,2)+LARGE(L258:AQ258,3)+LARGE(L258:AQ258,4)+LARGE(L258:AQ258,5)+LARGE(L258:AQ258,6)+LARGE(L258:AQ258,7),SUM(L258:AQ258))</f>
        <v>13.476492819980722</v>
      </c>
      <c r="L258" s="6"/>
      <c r="M258" s="6"/>
      <c r="N258" s="6"/>
      <c r="O258" s="6">
        <v>13.476492819980722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1:43" ht="12.75">
      <c r="A259" s="18">
        <f ca="1" t="shared" si="20"/>
        <v>257</v>
      </c>
      <c r="B259" s="8">
        <f>IF(AND(C258=C259,K258=K259),B258,IF(C259="M",COUNTA($C$2:C259)-COUNTIF($C$2:C259,"K"),COUNTA($C$2:C259)-COUNTIF($C$2:C259,"M")))</f>
        <v>227</v>
      </c>
      <c r="C259" s="14" t="s">
        <v>83</v>
      </c>
      <c r="D259" s="14">
        <f>IF(E259="","",IF(AND(E258=E259,K258=K259),D258,IF(E259="MW",COUNTIF($E$2:E259,"MW"),COUNTIF($E$2:E259,"KW"))))</f>
      </c>
      <c r="E259" s="17">
        <f t="shared" si="21"/>
      </c>
      <c r="F259" s="9" t="s">
        <v>455</v>
      </c>
      <c r="G259" s="9" t="s">
        <v>14</v>
      </c>
      <c r="H259" s="9"/>
      <c r="I259" s="9" t="b">
        <f t="shared" si="22"/>
        <v>0</v>
      </c>
      <c r="J259" s="4">
        <f t="shared" si="23"/>
        <v>1</v>
      </c>
      <c r="K259" s="35">
        <f t="shared" si="24"/>
        <v>13.476492819980722</v>
      </c>
      <c r="L259" s="6"/>
      <c r="M259" s="6"/>
      <c r="N259" s="6"/>
      <c r="O259" s="6">
        <v>13.476492819980722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1:44" ht="12.75">
      <c r="A260" s="18">
        <f ca="1" t="shared" si="20"/>
        <v>259</v>
      </c>
      <c r="B260" s="8">
        <f>IF(AND(C259=C260,K259=K260),B259,IF(C260="M",COUNTA($C$2:C260)-COUNTIF($C$2:C260,"K"),COUNTA($C$2:C260)-COUNTIF($C$2:C260,"M")))</f>
        <v>229</v>
      </c>
      <c r="C260" s="14" t="s">
        <v>83</v>
      </c>
      <c r="D260" s="14">
        <f>IF(E260="","",IF(AND(E259=E260,K259=K260),D259,IF(E260="MW",COUNTIF($E$2:E260,"MW"),COUNTIF($E$2:E260,"KW"))))</f>
      </c>
      <c r="E260" s="17">
        <f t="shared" si="21"/>
      </c>
      <c r="F260" s="9" t="s">
        <v>383</v>
      </c>
      <c r="G260" s="9" t="s">
        <v>10</v>
      </c>
      <c r="H260" s="9">
        <v>1970</v>
      </c>
      <c r="I260" s="9" t="b">
        <f t="shared" si="22"/>
        <v>0</v>
      </c>
      <c r="J260" s="4">
        <f t="shared" si="23"/>
        <v>1</v>
      </c>
      <c r="K260" s="35">
        <f t="shared" si="24"/>
        <v>13.128783223854226</v>
      </c>
      <c r="L260" s="6"/>
      <c r="M260" s="6"/>
      <c r="N260" s="6">
        <v>13.128783223854226</v>
      </c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/>
    </row>
    <row r="261" spans="1:43" ht="12.75">
      <c r="A261" s="18">
        <f ca="1" t="shared" si="20"/>
        <v>260</v>
      </c>
      <c r="B261" s="8">
        <f>IF(AND(C260=C261,K260=K261),B260,IF(C261="M",COUNTA($C$2:C261)-COUNTIF($C$2:C261,"K"),COUNTA($C$2:C261)-COUNTIF($C$2:C261,"M")))</f>
        <v>230</v>
      </c>
      <c r="C261" s="14" t="s">
        <v>83</v>
      </c>
      <c r="D261" s="14">
        <f>IF(E261="","",IF(AND(E260=E261,K260=K261),D260,IF(E261="MW",COUNTIF($E$2:E261,"MW"),COUNTIF($E$2:E261,"KW"))))</f>
        <v>22</v>
      </c>
      <c r="E261" s="17" t="str">
        <f t="shared" si="21"/>
        <v>MW</v>
      </c>
      <c r="F261" s="9" t="s">
        <v>335</v>
      </c>
      <c r="G261" s="9" t="s">
        <v>9</v>
      </c>
      <c r="H261" s="9">
        <v>1964</v>
      </c>
      <c r="I261" s="9" t="b">
        <f t="shared" si="22"/>
        <v>0</v>
      </c>
      <c r="J261" s="4">
        <f t="shared" si="23"/>
        <v>1</v>
      </c>
      <c r="K261" s="35">
        <f t="shared" si="24"/>
        <v>12.6760665609627</v>
      </c>
      <c r="L261" s="6"/>
      <c r="M261" s="6"/>
      <c r="N261" s="6">
        <v>12.6760665609627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1:43" ht="12.75">
      <c r="A262" s="18">
        <f ca="1" t="shared" si="20"/>
        <v>261</v>
      </c>
      <c r="B262" s="8">
        <f>IF(AND(C261=C262,K261=K262),B261,IF(C262="M",COUNTA($C$2:C262)-COUNTIF($C$2:C262,"K"),COUNTA($C$2:C262)-COUNTIF($C$2:C262,"M")))</f>
        <v>231</v>
      </c>
      <c r="C262" s="14" t="s">
        <v>83</v>
      </c>
      <c r="D262" s="14">
        <f>IF(E262="","",IF(AND(E261=E262,K261=K262),D261,IF(E262="MW",COUNTIF($E$2:E262,"MW"),COUNTIF($E$2:E262,"KW"))))</f>
      </c>
      <c r="E262" s="17">
        <f t="shared" si="21"/>
      </c>
      <c r="F262" s="9" t="s">
        <v>457</v>
      </c>
      <c r="G262" s="9" t="s">
        <v>25</v>
      </c>
      <c r="H262" s="9"/>
      <c r="I262" s="9" t="b">
        <f t="shared" si="22"/>
        <v>0</v>
      </c>
      <c r="J262" s="4">
        <f t="shared" si="23"/>
        <v>1</v>
      </c>
      <c r="K262" s="35">
        <f t="shared" si="24"/>
        <v>12.435196062333837</v>
      </c>
      <c r="L262" s="6"/>
      <c r="M262" s="6"/>
      <c r="N262" s="6"/>
      <c r="O262" s="6">
        <v>12.435196062333837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1:43" ht="12.75">
      <c r="A263" s="18">
        <f ca="1" t="shared" si="20"/>
        <v>261</v>
      </c>
      <c r="B263" s="8">
        <f>IF(AND(C262=C263,K262=K263),B262,IF(C263="M",COUNTA($C$2:C263)-COUNTIF($C$2:C263,"K"),COUNTA($C$2:C263)-COUNTIF($C$2:C263,"M")))</f>
        <v>231</v>
      </c>
      <c r="C263" s="14" t="s">
        <v>83</v>
      </c>
      <c r="D263" s="14">
        <f>IF(E263="","",IF(AND(E262=E263,K262=K263),D262,IF(E263="MW",COUNTIF($E$2:E263,"MW"),COUNTIF($E$2:E263,"KW"))))</f>
      </c>
      <c r="E263" s="17">
        <f t="shared" si="21"/>
      </c>
      <c r="F263" s="9" t="s">
        <v>459</v>
      </c>
      <c r="G263" s="9" t="s">
        <v>26</v>
      </c>
      <c r="H263" s="9"/>
      <c r="I263" s="9" t="b">
        <f t="shared" si="22"/>
        <v>0</v>
      </c>
      <c r="J263" s="4">
        <f t="shared" si="23"/>
        <v>1</v>
      </c>
      <c r="K263" s="35">
        <f t="shared" si="24"/>
        <v>12.435196062333837</v>
      </c>
      <c r="L263" s="6"/>
      <c r="M263" s="6"/>
      <c r="N263" s="6"/>
      <c r="O263" s="6">
        <v>12.435196062333837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1:43" ht="12.75">
      <c r="A264" s="18">
        <f ca="1" t="shared" si="20"/>
        <v>261</v>
      </c>
      <c r="B264" s="8">
        <f>IF(AND(C263=C264,K263=K264),B263,IF(C264="M",COUNTA($C$2:C264)-COUNTIF($C$2:C264,"K"),COUNTA($C$2:C264)-COUNTIF($C$2:C264,"M")))</f>
        <v>231</v>
      </c>
      <c r="C264" s="14" t="s">
        <v>83</v>
      </c>
      <c r="D264" s="14">
        <f>IF(E264="","",IF(AND(E263=E264,K263=K264),D263,IF(E264="MW",COUNTIF($E$2:E264,"MW"),COUNTIF($E$2:E264,"KW"))))</f>
      </c>
      <c r="E264" s="17">
        <f t="shared" si="21"/>
      </c>
      <c r="F264" s="9" t="s">
        <v>458</v>
      </c>
      <c r="G264" s="9" t="s">
        <v>19</v>
      </c>
      <c r="H264" s="9"/>
      <c r="I264" s="9" t="b">
        <f t="shared" si="22"/>
        <v>0</v>
      </c>
      <c r="J264" s="4">
        <f t="shared" si="23"/>
        <v>1</v>
      </c>
      <c r="K264" s="35">
        <f t="shared" si="24"/>
        <v>12.435196062333837</v>
      </c>
      <c r="L264" s="6"/>
      <c r="M264" s="6"/>
      <c r="N264" s="6"/>
      <c r="O264" s="6">
        <v>12.435196062333837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1:44" ht="12.75">
      <c r="A265" s="18">
        <f ca="1" t="shared" si="20"/>
        <v>264</v>
      </c>
      <c r="B265" s="8">
        <f>IF(AND(C264=C265,K264=K265),B264,IF(C265="M",COUNTA($C$2:C265)-COUNTIF($C$2:C265,"K"),COUNTA($C$2:C265)-COUNTIF($C$2:C265,"M")))</f>
        <v>31</v>
      </c>
      <c r="C265" s="14" t="s">
        <v>84</v>
      </c>
      <c r="D265" s="14">
        <f>IF(E265="","",IF(AND(E264=E265,K264=K265),D264,IF(E265="MW",COUNTIF($E$2:E265,"MW"),COUNTIF($E$2:E265,"KW"))))</f>
      </c>
      <c r="E265" s="17">
        <f t="shared" si="21"/>
      </c>
      <c r="F265" s="9" t="s">
        <v>461</v>
      </c>
      <c r="G265" s="9" t="s">
        <v>59</v>
      </c>
      <c r="H265" s="9"/>
      <c r="I265" s="9" t="b">
        <f t="shared" si="22"/>
        <v>0</v>
      </c>
      <c r="J265" s="4">
        <f t="shared" si="23"/>
        <v>1</v>
      </c>
      <c r="K265" s="35">
        <f t="shared" si="24"/>
        <v>12.421286447051584</v>
      </c>
      <c r="L265" s="6"/>
      <c r="M265" s="6"/>
      <c r="N265" s="6"/>
      <c r="O265" s="6">
        <v>12.421286447051584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/>
    </row>
    <row r="266" spans="1:43" ht="12.75">
      <c r="A266" s="18">
        <f ca="1" t="shared" si="20"/>
        <v>264</v>
      </c>
      <c r="B266" s="8">
        <f>IF(AND(C265=C266,K265=K266),B265,IF(C266="M",COUNTA($C$2:C266)-COUNTIF($C$2:C266,"K"),COUNTA($C$2:C266)-COUNTIF($C$2:C266,"M")))</f>
        <v>234</v>
      </c>
      <c r="C266" s="14" t="s">
        <v>83</v>
      </c>
      <c r="D266" s="14">
        <f>IF(E266="","",IF(AND(E265=E266,K265=K266),D265,IF(E266="MW",COUNTIF($E$2:E266,"MW"),COUNTIF($E$2:E266,"KW"))))</f>
      </c>
      <c r="E266" s="17">
        <f t="shared" si="21"/>
      </c>
      <c r="F266" s="9" t="s">
        <v>460</v>
      </c>
      <c r="G266" s="9" t="s">
        <v>25</v>
      </c>
      <c r="H266" s="9"/>
      <c r="I266" s="9" t="b">
        <f t="shared" si="22"/>
        <v>0</v>
      </c>
      <c r="J266" s="4">
        <f t="shared" si="23"/>
        <v>1</v>
      </c>
      <c r="K266" s="35">
        <f t="shared" si="24"/>
        <v>12.421286447051584</v>
      </c>
      <c r="L266" s="6"/>
      <c r="M266" s="6"/>
      <c r="N266" s="6"/>
      <c r="O266" s="6">
        <v>12.421286447051584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1:43" ht="12.75">
      <c r="A267" s="18">
        <f ca="1" t="shared" si="20"/>
        <v>266</v>
      </c>
      <c r="B267" s="8">
        <f>IF(AND(C266=C267,K266=K267),B266,IF(C267="M",COUNTA($C$2:C267)-COUNTIF($C$2:C267,"K"),COUNTA($C$2:C267)-COUNTIF($C$2:C267,"M")))</f>
        <v>32</v>
      </c>
      <c r="C267" s="14" t="s">
        <v>84</v>
      </c>
      <c r="D267" s="14">
        <f>IF(E267="","",IF(AND(E266=E267,K266=K267),D266,IF(E267="MW",COUNTIF($E$2:E267,"MW"),COUNTIF($E$2:E267,"KW"))))</f>
      </c>
      <c r="E267" s="17">
        <f t="shared" si="21"/>
      </c>
      <c r="F267" s="9" t="s">
        <v>463</v>
      </c>
      <c r="G267" s="9" t="s">
        <v>101</v>
      </c>
      <c r="H267" s="9"/>
      <c r="I267" s="9" t="b">
        <f t="shared" si="22"/>
        <v>0</v>
      </c>
      <c r="J267" s="4">
        <f t="shared" si="23"/>
        <v>1</v>
      </c>
      <c r="K267" s="35">
        <f t="shared" si="24"/>
        <v>12.27030948471173</v>
      </c>
      <c r="L267" s="6"/>
      <c r="M267" s="6"/>
      <c r="N267" s="6"/>
      <c r="O267" s="6">
        <v>12.27030948471173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1:43" ht="12.75">
      <c r="A268" s="18">
        <f ca="1" t="shared" si="20"/>
        <v>266</v>
      </c>
      <c r="B268" s="8">
        <f>IF(AND(C267=C268,K267=K268),B267,IF(C268="M",COUNTA($C$2:C268)-COUNTIF($C$2:C268,"K"),COUNTA($C$2:C268)-COUNTIF($C$2:C268,"M")))</f>
        <v>32</v>
      </c>
      <c r="C268" s="14" t="s">
        <v>84</v>
      </c>
      <c r="D268" s="14">
        <f>IF(E268="","",IF(AND(E267=E268,K267=K268),D267,IF(E268="MW",COUNTIF($E$2:E268,"MW"),COUNTIF($E$2:E268,"KW"))))</f>
      </c>
      <c r="E268" s="17">
        <f t="shared" si="21"/>
      </c>
      <c r="F268" s="9" t="s">
        <v>462</v>
      </c>
      <c r="G268" s="9" t="s">
        <v>59</v>
      </c>
      <c r="H268" s="9"/>
      <c r="I268" s="9" t="b">
        <f t="shared" si="22"/>
        <v>0</v>
      </c>
      <c r="J268" s="4">
        <f t="shared" si="23"/>
        <v>1</v>
      </c>
      <c r="K268" s="35">
        <f t="shared" si="24"/>
        <v>12.27030948471173</v>
      </c>
      <c r="L268" s="6"/>
      <c r="M268" s="6"/>
      <c r="N268" s="6"/>
      <c r="O268" s="6">
        <v>12.27030948471173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1:44" ht="12.75">
      <c r="A269" s="18">
        <f ca="1" t="shared" si="20"/>
        <v>268</v>
      </c>
      <c r="B269" s="8">
        <f>IF(AND(C268=C269,K268=K269),B268,IF(C269="M",COUNTA($C$2:C269)-COUNTIF($C$2:C269,"K"),COUNTA($C$2:C269)-COUNTIF($C$2:C269,"M")))</f>
        <v>34</v>
      </c>
      <c r="C269" s="14" t="s">
        <v>84</v>
      </c>
      <c r="D269" s="14">
        <f>IF(E269="","",IF(AND(E268=E269,K268=K269),D268,IF(E269="MW",COUNTIF($E$2:E269,"MW"),COUNTIF($E$2:E269,"KW"))))</f>
      </c>
      <c r="E269" s="17">
        <f t="shared" si="21"/>
      </c>
      <c r="F269" s="9" t="s">
        <v>464</v>
      </c>
      <c r="G269" s="9" t="s">
        <v>465</v>
      </c>
      <c r="H269" s="9"/>
      <c r="I269" s="9" t="b">
        <f t="shared" si="22"/>
        <v>0</v>
      </c>
      <c r="J269" s="4">
        <f t="shared" si="23"/>
        <v>1</v>
      </c>
      <c r="K269" s="35">
        <f t="shared" si="24"/>
        <v>11.979104728871752</v>
      </c>
      <c r="L269" s="6"/>
      <c r="M269" s="6"/>
      <c r="N269" s="6"/>
      <c r="O269" s="6">
        <v>11.979104728871752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/>
    </row>
    <row r="270" spans="1:43" ht="12.75">
      <c r="A270" s="18">
        <f ca="1" t="shared" si="20"/>
        <v>268</v>
      </c>
      <c r="B270" s="8">
        <f>IF(AND(C269=C270,K269=K270),B269,IF(C270="M",COUNTA($C$2:C270)-COUNTIF($C$2:C270,"K"),COUNTA($C$2:C270)-COUNTIF($C$2:C270,"M")))</f>
        <v>235</v>
      </c>
      <c r="C270" s="14" t="s">
        <v>83</v>
      </c>
      <c r="D270" s="14">
        <f>IF(E270="","",IF(AND(E269=E270,K269=K270),D269,IF(E270="MW",COUNTIF($E$2:E270,"MW"),COUNTIF($E$2:E270,"KW"))))</f>
      </c>
      <c r="E270" s="17">
        <f t="shared" si="21"/>
      </c>
      <c r="F270" s="9" t="s">
        <v>466</v>
      </c>
      <c r="G270" s="9" t="s">
        <v>467</v>
      </c>
      <c r="H270" s="9"/>
      <c r="I270" s="9" t="b">
        <f t="shared" si="22"/>
        <v>0</v>
      </c>
      <c r="J270" s="4">
        <f t="shared" si="23"/>
        <v>1</v>
      </c>
      <c r="K270" s="35">
        <f t="shared" si="24"/>
        <v>11.979104728871752</v>
      </c>
      <c r="L270" s="6"/>
      <c r="M270" s="6"/>
      <c r="N270" s="43"/>
      <c r="O270" s="6">
        <v>11.979104728871752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1:44" ht="12.75">
      <c r="A271" s="18">
        <f ca="1" t="shared" si="20"/>
        <v>270</v>
      </c>
      <c r="B271" s="8">
        <f>IF(AND(C270=C271,K270=K271),B270,IF(C271="M",COUNTA($C$2:C271)-COUNTIF($C$2:C271,"K"),COUNTA($C$2:C271)-COUNTIF($C$2:C271,"M")))</f>
        <v>236</v>
      </c>
      <c r="C271" s="14" t="s">
        <v>83</v>
      </c>
      <c r="D271" s="14">
        <f>IF(E271="","",IF(AND(E270=E271,K270=K271),D270,IF(E271="MW",COUNTIF($E$2:E271,"MW"),COUNTIF($E$2:E271,"KW"))))</f>
      </c>
      <c r="E271" s="17">
        <f t="shared" si="21"/>
      </c>
      <c r="F271" s="9" t="s">
        <v>468</v>
      </c>
      <c r="G271" s="9" t="s">
        <v>35</v>
      </c>
      <c r="H271" s="9"/>
      <c r="I271" s="9" t="b">
        <f t="shared" si="22"/>
        <v>0</v>
      </c>
      <c r="J271" s="4">
        <f t="shared" si="23"/>
        <v>1</v>
      </c>
      <c r="K271" s="35">
        <f t="shared" si="24"/>
        <v>11.876609715148785</v>
      </c>
      <c r="L271" s="6"/>
      <c r="M271" s="6"/>
      <c r="N271" s="6"/>
      <c r="O271" s="6">
        <v>11.876609715148785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/>
    </row>
    <row r="272" spans="1:43" ht="12.75">
      <c r="A272" s="18">
        <f ca="1" t="shared" si="20"/>
        <v>270</v>
      </c>
      <c r="B272" s="8">
        <f>IF(AND(C271=C272,K271=K272),B271,IF(C272="M",COUNTA($C$2:C272)-COUNTIF($C$2:C272,"K"),COUNTA($C$2:C272)-COUNTIF($C$2:C272,"M")))</f>
        <v>236</v>
      </c>
      <c r="C272" s="14" t="s">
        <v>83</v>
      </c>
      <c r="D272" s="14">
        <f>IF(E272="","",IF(AND(E271=E272,K271=K272),D271,IF(E272="MW",COUNTIF($E$2:E272,"MW"),COUNTIF($E$2:E272,"KW"))))</f>
      </c>
      <c r="E272" s="17">
        <f t="shared" si="21"/>
      </c>
      <c r="F272" s="9" t="s">
        <v>469</v>
      </c>
      <c r="G272" s="9" t="s">
        <v>61</v>
      </c>
      <c r="H272" s="9"/>
      <c r="I272" s="9" t="b">
        <f t="shared" si="22"/>
        <v>0</v>
      </c>
      <c r="J272" s="4">
        <f t="shared" si="23"/>
        <v>1</v>
      </c>
      <c r="K272" s="35">
        <f t="shared" si="24"/>
        <v>11.876609715148785</v>
      </c>
      <c r="L272" s="6"/>
      <c r="M272" s="6"/>
      <c r="N272" s="6"/>
      <c r="O272" s="6">
        <v>11.876609715148785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1:43" ht="12.75">
      <c r="A273" s="18">
        <f ca="1" t="shared" si="20"/>
        <v>270</v>
      </c>
      <c r="B273" s="8">
        <f>IF(AND(C272=C273,K272=K273),B272,IF(C273="M",COUNTA($C$2:C273)-COUNTIF($C$2:C273,"K"),COUNTA($C$2:C273)-COUNTIF($C$2:C273,"M")))</f>
        <v>236</v>
      </c>
      <c r="C273" s="14" t="s">
        <v>83</v>
      </c>
      <c r="D273" s="14">
        <f>IF(E273="","",IF(AND(E272=E273,K272=K273),D272,IF(E273="MW",COUNTIF($E$2:E273,"MW"),COUNTIF($E$2:E273,"KW"))))</f>
      </c>
      <c r="E273" s="17">
        <f t="shared" si="21"/>
      </c>
      <c r="F273" s="9" t="s">
        <v>470</v>
      </c>
      <c r="G273" s="9" t="s">
        <v>11</v>
      </c>
      <c r="H273" s="9"/>
      <c r="I273" s="9" t="b">
        <f t="shared" si="22"/>
        <v>0</v>
      </c>
      <c r="J273" s="4">
        <f t="shared" si="23"/>
        <v>1</v>
      </c>
      <c r="K273" s="35">
        <f t="shared" si="24"/>
        <v>11.876609715148785</v>
      </c>
      <c r="L273" s="6"/>
      <c r="M273" s="6"/>
      <c r="N273" s="6"/>
      <c r="O273" s="6">
        <v>11.876609715148785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1:43" ht="12.75">
      <c r="A274" s="18">
        <f ca="1" t="shared" si="20"/>
        <v>273</v>
      </c>
      <c r="B274" s="8">
        <f>IF(AND(C273=C274,K273=K274),B273,IF(C274="M",COUNTA($C$2:C274)-COUNTIF($C$2:C274,"K"),COUNTA($C$2:C274)-COUNTIF($C$2:C274,"M")))</f>
        <v>35</v>
      </c>
      <c r="C274" s="14" t="s">
        <v>84</v>
      </c>
      <c r="D274" s="14">
        <f>IF(E274="","",IF(AND(E273=E274,K273=K274),D273,IF(E274="MW",COUNTIF($E$2:E274,"MW"),COUNTIF($E$2:E274,"KW"))))</f>
      </c>
      <c r="E274" s="17">
        <f t="shared" si="21"/>
      </c>
      <c r="F274" s="9" t="s">
        <v>474</v>
      </c>
      <c r="G274" s="9" t="s">
        <v>475</v>
      </c>
      <c r="H274" s="9"/>
      <c r="I274" s="9" t="b">
        <f t="shared" si="22"/>
        <v>0</v>
      </c>
      <c r="J274" s="4">
        <f t="shared" si="23"/>
        <v>1</v>
      </c>
      <c r="K274" s="35">
        <f t="shared" si="24"/>
        <v>11.838624822669631</v>
      </c>
      <c r="L274" s="6"/>
      <c r="M274" s="6"/>
      <c r="N274" s="6"/>
      <c r="O274" s="6">
        <v>11.838624822669631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1:43" ht="12.75">
      <c r="A275" s="18">
        <f ca="1" t="shared" si="20"/>
        <v>273</v>
      </c>
      <c r="B275" s="8">
        <f>IF(AND(C274=C275,K274=K275),B274,IF(C275="M",COUNTA($C$2:C275)-COUNTIF($C$2:C275,"K"),COUNTA($C$2:C275)-COUNTIF($C$2:C275,"M")))</f>
        <v>239</v>
      </c>
      <c r="C275" s="14" t="s">
        <v>83</v>
      </c>
      <c r="D275" s="14">
        <f>IF(E275="","",IF(AND(E274=E275,K274=K275),D274,IF(E275="MW",COUNTIF($E$2:E275,"MW"),COUNTIF($E$2:E275,"KW"))))</f>
      </c>
      <c r="E275" s="17">
        <f t="shared" si="21"/>
      </c>
      <c r="F275" s="9" t="s">
        <v>468</v>
      </c>
      <c r="G275" s="9" t="s">
        <v>23</v>
      </c>
      <c r="H275" s="9"/>
      <c r="I275" s="9" t="b">
        <f t="shared" si="22"/>
        <v>0</v>
      </c>
      <c r="J275" s="4">
        <f t="shared" si="23"/>
        <v>1</v>
      </c>
      <c r="K275" s="35">
        <f t="shared" si="24"/>
        <v>11.838624822669631</v>
      </c>
      <c r="L275" s="6"/>
      <c r="M275" s="6"/>
      <c r="N275" s="6"/>
      <c r="O275" s="6">
        <v>11.838624822669631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1:43" ht="12.75">
      <c r="A276" s="18">
        <f ca="1" t="shared" si="20"/>
        <v>273</v>
      </c>
      <c r="B276" s="8">
        <f>IF(AND(C275=C276,K275=K276),B275,IF(C276="M",COUNTA($C$2:C276)-COUNTIF($C$2:C276,"K"),COUNTA($C$2:C276)-COUNTIF($C$2:C276,"M")))</f>
        <v>239</v>
      </c>
      <c r="C276" s="14" t="s">
        <v>83</v>
      </c>
      <c r="D276" s="14">
        <f>IF(E276="","",IF(AND(E275=E276,K275=K276),D275,IF(E276="MW",COUNTIF($E$2:E276,"MW"),COUNTIF($E$2:E276,"KW"))))</f>
      </c>
      <c r="E276" s="17">
        <f t="shared" si="21"/>
      </c>
      <c r="F276" s="9" t="s">
        <v>472</v>
      </c>
      <c r="G276" s="9" t="s">
        <v>10</v>
      </c>
      <c r="H276" s="9"/>
      <c r="I276" s="9" t="b">
        <f t="shared" si="22"/>
        <v>0</v>
      </c>
      <c r="J276" s="4">
        <f t="shared" si="23"/>
        <v>1</v>
      </c>
      <c r="K276" s="35">
        <f t="shared" si="24"/>
        <v>11.838624822669631</v>
      </c>
      <c r="L276" s="6"/>
      <c r="M276" s="6"/>
      <c r="N276" s="6"/>
      <c r="O276" s="6">
        <v>11.838624822669631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ht="12.75">
      <c r="A277" s="18">
        <f ca="1" t="shared" si="20"/>
        <v>273</v>
      </c>
      <c r="B277" s="8">
        <f>IF(AND(C276=C277,K276=K277),B276,IF(C277="M",COUNTA($C$2:C277)-COUNTIF($C$2:C277,"K"),COUNTA($C$2:C277)-COUNTIF($C$2:C277,"M")))</f>
        <v>239</v>
      </c>
      <c r="C277" s="14" t="s">
        <v>83</v>
      </c>
      <c r="D277" s="14">
        <f>IF(E277="","",IF(AND(E276=E277,K276=K277),D276,IF(E277="MW",COUNTIF($E$2:E277,"MW"),COUNTIF($E$2:E277,"KW"))))</f>
      </c>
      <c r="E277" s="17">
        <f t="shared" si="21"/>
      </c>
      <c r="F277" s="9" t="s">
        <v>473</v>
      </c>
      <c r="G277" s="9" t="s">
        <v>10</v>
      </c>
      <c r="H277" s="9"/>
      <c r="I277" s="9" t="b">
        <f t="shared" si="22"/>
        <v>0</v>
      </c>
      <c r="J277" s="4">
        <f t="shared" si="23"/>
        <v>1</v>
      </c>
      <c r="K277" s="35">
        <f t="shared" si="24"/>
        <v>11.838624822669631</v>
      </c>
      <c r="L277" s="6"/>
      <c r="M277" s="6"/>
      <c r="N277" s="6"/>
      <c r="O277" s="6">
        <v>11.838624822669631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ht="12.75">
      <c r="A278" s="18">
        <f ca="1" t="shared" si="20"/>
        <v>273</v>
      </c>
      <c r="B278" s="8">
        <f>IF(AND(C277=C278,K277=K278),B277,IF(C278="M",COUNTA($C$2:C278)-COUNTIF($C$2:C278,"K"),COUNTA($C$2:C278)-COUNTIF($C$2:C278,"M")))</f>
        <v>239</v>
      </c>
      <c r="C278" s="14" t="s">
        <v>83</v>
      </c>
      <c r="D278" s="14">
        <f>IF(E278="","",IF(AND(E277=E278,K277=K278),D277,IF(E278="MW",COUNTIF($E$2:E278,"MW"),COUNTIF($E$2:E278,"KW"))))</f>
      </c>
      <c r="E278" s="17">
        <f t="shared" si="21"/>
      </c>
      <c r="F278" s="9" t="s">
        <v>471</v>
      </c>
      <c r="G278" s="9" t="s">
        <v>44</v>
      </c>
      <c r="H278" s="9"/>
      <c r="I278" s="9" t="b">
        <f t="shared" si="22"/>
        <v>0</v>
      </c>
      <c r="J278" s="4">
        <f t="shared" si="23"/>
        <v>1</v>
      </c>
      <c r="K278" s="35">
        <f t="shared" si="24"/>
        <v>11.838624822669631</v>
      </c>
      <c r="L278" s="6"/>
      <c r="M278" s="6"/>
      <c r="N278" s="6"/>
      <c r="O278" s="6">
        <v>11.838624822669631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ht="12.75">
      <c r="A279" s="18">
        <f ca="1" t="shared" si="20"/>
        <v>278</v>
      </c>
      <c r="B279" s="8">
        <f>IF(AND(C278=C279,K278=K279),B278,IF(C279="M",COUNTA($C$2:C279)-COUNTIF($C$2:C279,"K"),COUNTA($C$2:C279)-COUNTIF($C$2:C279,"M")))</f>
        <v>243</v>
      </c>
      <c r="C279" s="14" t="s">
        <v>83</v>
      </c>
      <c r="D279" s="14">
        <f>IF(E279="","",IF(AND(E278=E279,K278=K279),D278,IF(E279="MW",COUNTIF($E$2:E279,"MW"),COUNTIF($E$2:E279,"KW"))))</f>
      </c>
      <c r="E279" s="17">
        <f t="shared" si="21"/>
      </c>
      <c r="F279" s="9" t="s">
        <v>305</v>
      </c>
      <c r="G279" s="9" t="s">
        <v>306</v>
      </c>
      <c r="H279" s="9"/>
      <c r="I279" s="9" t="b">
        <f t="shared" si="22"/>
        <v>0</v>
      </c>
      <c r="J279" s="4">
        <f t="shared" si="23"/>
        <v>1</v>
      </c>
      <c r="K279" s="35">
        <f t="shared" si="24"/>
        <v>11.55025753082566</v>
      </c>
      <c r="L279" s="6"/>
      <c r="M279" s="6">
        <v>11.55025753082566</v>
      </c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ht="12.75">
      <c r="A280" s="18">
        <f ca="1" t="shared" si="20"/>
        <v>279</v>
      </c>
      <c r="B280" s="8">
        <f>IF(AND(C279=C280,K279=K280),B279,IF(C280="M",COUNTA($C$2:C280)-COUNTIF($C$2:C280,"K"),COUNTA($C$2:C280)-COUNTIF($C$2:C280,"M")))</f>
        <v>244</v>
      </c>
      <c r="C280" s="14" t="s">
        <v>83</v>
      </c>
      <c r="D280" s="14">
        <f>IF(E280="","",IF(AND(E279=E280,K279=K280),D279,IF(E280="MW",COUNTIF($E$2:E280,"MW"),COUNTIF($E$2:E280,"KW"))))</f>
      </c>
      <c r="E280" s="17">
        <f t="shared" si="21"/>
      </c>
      <c r="F280" s="9" t="s">
        <v>107</v>
      </c>
      <c r="G280" s="9" t="s">
        <v>45</v>
      </c>
      <c r="H280" s="9">
        <v>1979</v>
      </c>
      <c r="I280" s="9" t="b">
        <f t="shared" si="22"/>
        <v>0</v>
      </c>
      <c r="J280" s="4">
        <f t="shared" si="23"/>
        <v>1</v>
      </c>
      <c r="K280" s="35">
        <f t="shared" si="24"/>
        <v>11.297811238101518</v>
      </c>
      <c r="L280" s="6"/>
      <c r="M280" s="6"/>
      <c r="N280" s="6">
        <v>11.297811238101518</v>
      </c>
      <c r="O280" s="43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ht="12.75">
      <c r="A281" s="18">
        <f ca="1" t="shared" si="20"/>
        <v>280</v>
      </c>
      <c r="B281" s="8">
        <f>IF(AND(C280=C281,K280=K281),B280,IF(C281="M",COUNTA($C$2:C281)-COUNTIF($C$2:C281,"K"),COUNTA($C$2:C281)-COUNTIF($C$2:C281,"M")))</f>
        <v>245</v>
      </c>
      <c r="C281" s="14" t="s">
        <v>83</v>
      </c>
      <c r="D281" s="14">
        <f>IF(E281="","",IF(AND(E280=E281,K280=K281),D280,IF(E281="MW",COUNTIF($E$2:E281,"MW"),COUNTIF($E$2:E281,"KW"))))</f>
      </c>
      <c r="E281" s="17">
        <f t="shared" si="21"/>
      </c>
      <c r="F281" s="9" t="s">
        <v>478</v>
      </c>
      <c r="G281" s="9" t="s">
        <v>44</v>
      </c>
      <c r="H281" s="9"/>
      <c r="I281" s="9" t="b">
        <f t="shared" si="22"/>
        <v>0</v>
      </c>
      <c r="J281" s="4">
        <f t="shared" si="23"/>
        <v>1</v>
      </c>
      <c r="K281" s="35">
        <f t="shared" si="24"/>
        <v>11.038399685550809</v>
      </c>
      <c r="L281" s="6"/>
      <c r="M281" s="6"/>
      <c r="N281" s="6"/>
      <c r="O281" s="6">
        <v>11.038399685550809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ht="12.75">
      <c r="A282" s="18">
        <f ca="1" t="shared" si="20"/>
        <v>280</v>
      </c>
      <c r="B282" s="8">
        <f>IF(AND(C281=C282,K281=K282),B281,IF(C282="M",COUNTA($C$2:C282)-COUNTIF($C$2:C282,"K"),COUNTA($C$2:C282)-COUNTIF($C$2:C282,"M")))</f>
        <v>245</v>
      </c>
      <c r="C282" s="14" t="s">
        <v>83</v>
      </c>
      <c r="D282" s="14">
        <f>IF(E282="","",IF(AND(E281=E282,K281=K282),D281,IF(E282="MW",COUNTIF($E$2:E282,"MW"),COUNTIF($E$2:E282,"KW"))))</f>
      </c>
      <c r="E282" s="17">
        <f t="shared" si="21"/>
      </c>
      <c r="F282" s="9" t="s">
        <v>476</v>
      </c>
      <c r="G282" s="9" t="s">
        <v>34</v>
      </c>
      <c r="H282" s="9"/>
      <c r="I282" s="9" t="b">
        <f t="shared" si="22"/>
        <v>0</v>
      </c>
      <c r="J282" s="4">
        <f t="shared" si="23"/>
        <v>1</v>
      </c>
      <c r="K282" s="35">
        <f t="shared" si="24"/>
        <v>11.038399685550809</v>
      </c>
      <c r="L282" s="6"/>
      <c r="M282" s="6"/>
      <c r="N282" s="6"/>
      <c r="O282" s="6">
        <v>11.038399685550809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2.75">
      <c r="A283" s="18">
        <f ca="1" t="shared" si="20"/>
        <v>280</v>
      </c>
      <c r="B283" s="8">
        <f>IF(AND(C282=C283,K282=K283),B282,IF(C283="M",COUNTA($C$2:C283)-COUNTIF($C$2:C283,"K"),COUNTA($C$2:C283)-COUNTIF($C$2:C283,"M")))</f>
        <v>245</v>
      </c>
      <c r="C283" s="14" t="s">
        <v>83</v>
      </c>
      <c r="D283" s="14">
        <f>IF(E283="","",IF(AND(E282=E283,K282=K283),D282,IF(E283="MW",COUNTIF($E$2:E283,"MW"),COUNTIF($E$2:E283,"KW"))))</f>
      </c>
      <c r="E283" s="17">
        <f t="shared" si="21"/>
      </c>
      <c r="F283" s="9" t="s">
        <v>477</v>
      </c>
      <c r="G283" s="9" t="s">
        <v>20</v>
      </c>
      <c r="H283" s="9"/>
      <c r="I283" s="9" t="b">
        <f t="shared" si="22"/>
        <v>0</v>
      </c>
      <c r="J283" s="4">
        <f t="shared" si="23"/>
        <v>1</v>
      </c>
      <c r="K283" s="35">
        <f t="shared" si="24"/>
        <v>11.038399685550809</v>
      </c>
      <c r="L283" s="6"/>
      <c r="M283" s="6"/>
      <c r="N283" s="6"/>
      <c r="O283" s="6">
        <v>11.038399685550809</v>
      </c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2.75">
      <c r="A284" s="18">
        <f ca="1" t="shared" si="20"/>
        <v>283</v>
      </c>
      <c r="B284" s="8">
        <f>IF(AND(C283=C284,K283=K284),B283,IF(C284="M",COUNTA($C$2:C284)-COUNTIF($C$2:C284,"K"),COUNTA($C$2:C284)-COUNTIF($C$2:C284,"M")))</f>
        <v>248</v>
      </c>
      <c r="C284" s="14" t="s">
        <v>83</v>
      </c>
      <c r="D284" s="14">
        <f>IF(E284="","",IF(AND(E283=E284,K283=K284),D283,IF(E284="MW",COUNTIF($E$2:E284,"MW"),COUNTIF($E$2:E284,"KW"))))</f>
      </c>
      <c r="E284" s="17">
        <f t="shared" si="21"/>
      </c>
      <c r="F284" s="9" t="s">
        <v>133</v>
      </c>
      <c r="G284" s="9" t="s">
        <v>10</v>
      </c>
      <c r="H284" s="9">
        <v>1979</v>
      </c>
      <c r="I284" s="9" t="b">
        <f t="shared" si="22"/>
        <v>0</v>
      </c>
      <c r="J284" s="4">
        <f t="shared" si="23"/>
        <v>1</v>
      </c>
      <c r="K284" s="35">
        <f t="shared" si="24"/>
        <v>11.000245267453009</v>
      </c>
      <c r="L284" s="6"/>
      <c r="M284" s="6">
        <v>11.000245267453009</v>
      </c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2.75">
      <c r="A285" s="18">
        <f ca="1" t="shared" si="20"/>
        <v>284</v>
      </c>
      <c r="B285" s="8">
        <f>IF(AND(C284=C285,K284=K285),B284,IF(C285="M",COUNTA($C$2:C285)-COUNTIF($C$2:C285,"K"),COUNTA($C$2:C285)-COUNTIF($C$2:C285,"M")))</f>
        <v>249</v>
      </c>
      <c r="C285" s="14" t="s">
        <v>83</v>
      </c>
      <c r="D285" s="14">
        <f>IF(E285="","",IF(AND(E284=E285,K284=K285),D284,IF(E285="MW",COUNTIF($E$2:E285,"MW"),COUNTIF($E$2:E285,"KW"))))</f>
      </c>
      <c r="E285" s="17">
        <f t="shared" si="21"/>
      </c>
      <c r="F285" s="9" t="s">
        <v>384</v>
      </c>
      <c r="G285" s="9" t="s">
        <v>30</v>
      </c>
      <c r="H285" s="9">
        <v>1978</v>
      </c>
      <c r="I285" s="9" t="b">
        <f t="shared" si="22"/>
        <v>0</v>
      </c>
      <c r="J285" s="4">
        <f t="shared" si="23"/>
        <v>1</v>
      </c>
      <c r="K285" s="35">
        <f t="shared" si="24"/>
        <v>10.894317979597893</v>
      </c>
      <c r="L285" s="6"/>
      <c r="M285" s="6"/>
      <c r="N285" s="6">
        <v>10.894317979597893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2.75">
      <c r="A286" s="18">
        <f ca="1" t="shared" si="20"/>
        <v>285</v>
      </c>
      <c r="B286" s="8">
        <f>IF(AND(C285=C286,K285=K286),B285,IF(C286="M",COUNTA($C$2:C286)-COUNTIF($C$2:C286,"K"),COUNTA($C$2:C286)-COUNTIF($C$2:C286,"M")))</f>
        <v>250</v>
      </c>
      <c r="C286" s="14" t="s">
        <v>83</v>
      </c>
      <c r="D286" s="14">
        <f>IF(E286="","",IF(AND(E285=E286,K285=K286),D285,IF(E286="MW",COUNTIF($E$2:E286,"MW"),COUNTIF($E$2:E286,"KW"))))</f>
      </c>
      <c r="E286" s="17">
        <f t="shared" si="21"/>
      </c>
      <c r="F286" s="9" t="s">
        <v>479</v>
      </c>
      <c r="G286" s="9" t="s">
        <v>23</v>
      </c>
      <c r="H286" s="9"/>
      <c r="I286" s="9" t="b">
        <f t="shared" si="22"/>
        <v>0</v>
      </c>
      <c r="J286" s="4">
        <f t="shared" si="23"/>
        <v>1</v>
      </c>
      <c r="K286" s="35">
        <f t="shared" si="24"/>
        <v>10.6366188540844</v>
      </c>
      <c r="L286" s="6"/>
      <c r="M286" s="6"/>
      <c r="N286" s="6"/>
      <c r="O286" s="6">
        <v>10.6366188540844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2.75">
      <c r="A287" s="18">
        <f ca="1" t="shared" si="20"/>
        <v>286</v>
      </c>
      <c r="B287" s="8">
        <f>IF(AND(C286=C287,K286=K287),B286,IF(C287="M",COUNTA($C$2:C287)-COUNTIF($C$2:C287,"K"),COUNTA($C$2:C287)-COUNTIF($C$2:C287,"M")))</f>
        <v>36</v>
      </c>
      <c r="C287" s="14" t="s">
        <v>84</v>
      </c>
      <c r="D287" s="14">
        <f>IF(E287="","",IF(AND(E286=E287,K286=K287),D286,IF(E287="MW",COUNTIF($E$2:E287,"MW"),COUNTIF($E$2:E287,"KW"))))</f>
      </c>
      <c r="E287" s="17">
        <f t="shared" si="21"/>
      </c>
      <c r="F287" s="9" t="s">
        <v>101</v>
      </c>
      <c r="G287" s="9" t="s">
        <v>385</v>
      </c>
      <c r="H287" s="9">
        <v>1987</v>
      </c>
      <c r="I287" s="9" t="b">
        <f t="shared" si="22"/>
        <v>0</v>
      </c>
      <c r="J287" s="4">
        <f t="shared" si="23"/>
        <v>1</v>
      </c>
      <c r="K287" s="35">
        <f t="shared" si="24"/>
        <v>10.087331462590642</v>
      </c>
      <c r="L287" s="6"/>
      <c r="M287" s="6"/>
      <c r="N287" s="6">
        <v>10.087331462590642</v>
      </c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2.75">
      <c r="A288" s="18">
        <f ca="1" t="shared" si="20"/>
        <v>286</v>
      </c>
      <c r="B288" s="8">
        <f>IF(AND(C287=C288,K287=K288),B287,IF(C288="M",COUNTA($C$2:C288)-COUNTIF($C$2:C288,"K"),COUNTA($C$2:C288)-COUNTIF($C$2:C288,"M")))</f>
        <v>36</v>
      </c>
      <c r="C288" s="14" t="s">
        <v>84</v>
      </c>
      <c r="D288" s="14">
        <f>IF(E288="","",IF(AND(E287=E288,K287=K288),D287,IF(E288="MW",COUNTIF($E$2:E288,"MW"),COUNTIF($E$2:E288,"KW"))))</f>
      </c>
      <c r="E288" s="17">
        <f t="shared" si="21"/>
      </c>
      <c r="F288" s="9" t="s">
        <v>386</v>
      </c>
      <c r="G288" s="9" t="s">
        <v>112</v>
      </c>
      <c r="H288" s="9">
        <v>1985</v>
      </c>
      <c r="I288" s="9" t="b">
        <f t="shared" si="22"/>
        <v>0</v>
      </c>
      <c r="J288" s="4">
        <f t="shared" si="23"/>
        <v>1</v>
      </c>
      <c r="K288" s="35">
        <f t="shared" si="24"/>
        <v>10.087331462590642</v>
      </c>
      <c r="L288" s="6"/>
      <c r="M288" s="6"/>
      <c r="N288" s="6">
        <v>10.087331462590642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4" ht="12.75">
      <c r="A289" s="18">
        <f ca="1" t="shared" si="20"/>
        <v>288</v>
      </c>
      <c r="B289" s="8">
        <f>IF(AND(C288=C289,K288=K289),B288,IF(C289="M",COUNTA($C$2:C289)-COUNTIF($C$2:C289,"K"),COUNTA($C$2:C289)-COUNTIF($C$2:C289,"M")))</f>
        <v>251</v>
      </c>
      <c r="C289" s="14" t="s">
        <v>83</v>
      </c>
      <c r="D289" s="14">
        <f>IF(E289="","",IF(AND(E288=E289,K288=K289),D288,IF(E289="MW",COUNTIF($E$2:E289,"MW"),COUNTIF($E$2:E289,"KW"))))</f>
      </c>
      <c r="E289" s="17">
        <f t="shared" si="21"/>
      </c>
      <c r="F289" s="9" t="s">
        <v>295</v>
      </c>
      <c r="G289" s="9" t="s">
        <v>19</v>
      </c>
      <c r="H289" s="9">
        <v>1971</v>
      </c>
      <c r="I289" s="9" t="b">
        <f t="shared" si="22"/>
        <v>0</v>
      </c>
      <c r="J289" s="4">
        <f t="shared" si="23"/>
        <v>1</v>
      </c>
      <c r="K289" s="35">
        <f t="shared" si="24"/>
        <v>9.900220740707708</v>
      </c>
      <c r="L289" s="6"/>
      <c r="M289" s="6">
        <v>9.900220740707708</v>
      </c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/>
    </row>
    <row r="290" spans="1:44" ht="12.75">
      <c r="A290" s="18">
        <f ca="1" t="shared" si="20"/>
        <v>288</v>
      </c>
      <c r="B290" s="8">
        <f>IF(AND(C289=C290,K289=K290),B289,IF(C290="M",COUNTA($C$2:C290)-COUNTIF($C$2:C290,"K"),COUNTA($C$2:C290)-COUNTIF($C$2:C290,"M")))</f>
        <v>251</v>
      </c>
      <c r="C290" s="14" t="s">
        <v>83</v>
      </c>
      <c r="D290" s="14">
        <f>IF(E290="","",IF(AND(E289=E290,K289=K290),D289,IF(E290="MW",COUNTIF($E$2:E290,"MW"),COUNTIF($E$2:E290,"KW"))))</f>
      </c>
      <c r="E290" s="17">
        <f t="shared" si="21"/>
      </c>
      <c r="F290" s="9" t="s">
        <v>307</v>
      </c>
      <c r="G290" s="9" t="s">
        <v>24</v>
      </c>
      <c r="H290" s="9"/>
      <c r="I290" s="9" t="b">
        <f t="shared" si="22"/>
        <v>0</v>
      </c>
      <c r="J290" s="4">
        <f t="shared" si="23"/>
        <v>1</v>
      </c>
      <c r="K290" s="35">
        <f t="shared" si="24"/>
        <v>9.900220740707708</v>
      </c>
      <c r="L290" s="6"/>
      <c r="M290" s="6">
        <v>9.900220740707708</v>
      </c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/>
    </row>
    <row r="291" spans="1:43" ht="12.75">
      <c r="A291" s="18">
        <f ca="1" t="shared" si="20"/>
        <v>290</v>
      </c>
      <c r="B291" s="8">
        <f>IF(AND(C290=C291,K290=K291),B290,IF(C291="M",COUNTA($C$2:C291)-COUNTIF($C$2:C291,"K"),COUNTA($C$2:C291)-COUNTIF($C$2:C291,"M")))</f>
        <v>253</v>
      </c>
      <c r="C291" s="14" t="s">
        <v>83</v>
      </c>
      <c r="D291" s="14">
        <f>IF(E291="","",IF(AND(E290=E291,K290=K291),D290,IF(E291="MW",COUNTIF($E$2:E291,"MW"),COUNTIF($E$2:E291,"KW"))))</f>
      </c>
      <c r="E291" s="17">
        <f t="shared" si="21"/>
      </c>
      <c r="F291" s="9" t="s">
        <v>480</v>
      </c>
      <c r="G291" s="9" t="s">
        <v>65</v>
      </c>
      <c r="H291" s="9"/>
      <c r="I291" s="9" t="b">
        <f t="shared" si="22"/>
        <v>0</v>
      </c>
      <c r="J291" s="4">
        <f t="shared" si="23"/>
        <v>1</v>
      </c>
      <c r="K291" s="35">
        <f t="shared" si="24"/>
        <v>9.818417403770216</v>
      </c>
      <c r="L291" s="6"/>
      <c r="M291" s="6"/>
      <c r="N291" s="6"/>
      <c r="O291" s="6">
        <v>9.818417403770216</v>
      </c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2.75">
      <c r="A292" s="18">
        <f ca="1" t="shared" si="20"/>
        <v>291</v>
      </c>
      <c r="B292" s="8">
        <f>IF(AND(C291=C292,K291=K292),B291,IF(C292="M",COUNTA($C$2:C292)-COUNTIF($C$2:C292,"K"),COUNTA($C$2:C292)-COUNTIF($C$2:C292,"M")))</f>
        <v>254</v>
      </c>
      <c r="C292" s="14" t="s">
        <v>83</v>
      </c>
      <c r="D292" s="14">
        <f>IF(E292="","",IF(AND(E291=E292,K291=K292),D291,IF(E292="MW",COUNTIF($E$2:E292,"MW"),COUNTIF($E$2:E292,"KW"))))</f>
      </c>
      <c r="E292" s="17">
        <f t="shared" si="21"/>
      </c>
      <c r="F292" s="9" t="s">
        <v>387</v>
      </c>
      <c r="G292" s="9" t="s">
        <v>16</v>
      </c>
      <c r="H292" s="9">
        <v>1987</v>
      </c>
      <c r="I292" s="9" t="b">
        <f t="shared" si="22"/>
        <v>0</v>
      </c>
      <c r="J292" s="4">
        <f t="shared" si="23"/>
        <v>1</v>
      </c>
      <c r="K292" s="35">
        <f t="shared" si="24"/>
        <v>9.683838204087015</v>
      </c>
      <c r="L292" s="6"/>
      <c r="M292" s="6"/>
      <c r="N292" s="6">
        <v>9.683838204087015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4" ht="12.75">
      <c r="A293" s="18">
        <f ca="1" t="shared" si="20"/>
        <v>291</v>
      </c>
      <c r="B293" s="8">
        <f>IF(AND(C292=C293,K292=K293),B292,IF(C293="M",COUNTA($C$2:C293)-COUNTIF($C$2:C293,"K"),COUNTA($C$2:C293)-COUNTIF($C$2:C293,"M")))</f>
        <v>254</v>
      </c>
      <c r="C293" s="14" t="s">
        <v>83</v>
      </c>
      <c r="D293" s="14">
        <f>IF(E293="","",IF(AND(E292=E293,K292=K293),D292,IF(E293="MW",COUNTIF($E$2:E293,"MW"),COUNTIF($E$2:E293,"KW"))))</f>
      </c>
      <c r="E293" s="17">
        <f t="shared" si="21"/>
      </c>
      <c r="F293" s="9" t="s">
        <v>388</v>
      </c>
      <c r="G293" s="9" t="s">
        <v>19</v>
      </c>
      <c r="H293" s="9">
        <v>1987</v>
      </c>
      <c r="I293" s="9" t="b">
        <f t="shared" si="22"/>
        <v>0</v>
      </c>
      <c r="J293" s="4">
        <f t="shared" si="23"/>
        <v>1</v>
      </c>
      <c r="K293" s="35">
        <f t="shared" si="24"/>
        <v>9.683838204087015</v>
      </c>
      <c r="L293" s="6"/>
      <c r="M293" s="6"/>
      <c r="N293" s="6">
        <v>9.683838204087015</v>
      </c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/>
    </row>
    <row r="294" spans="1:43" ht="12.75">
      <c r="A294" s="18">
        <f ca="1" t="shared" si="20"/>
        <v>293</v>
      </c>
      <c r="B294" s="8">
        <f>IF(AND(C293=C294,K293=K294),B293,IF(C294="M",COUNTA($C$2:C294)-COUNTIF($C$2:C294,"K"),COUNTA($C$2:C294)-COUNTIF($C$2:C294,"M")))</f>
        <v>38</v>
      </c>
      <c r="C294" s="14" t="s">
        <v>84</v>
      </c>
      <c r="D294" s="14">
        <f>IF(E294="","",IF(AND(E293=E294,K293=K294),D293,IF(E294="MW",COUNTIF($E$2:E294,"MW"),COUNTIF($E$2:E294,"KW"))))</f>
      </c>
      <c r="E294" s="17">
        <f t="shared" si="21"/>
      </c>
      <c r="F294" s="9" t="s">
        <v>391</v>
      </c>
      <c r="G294" s="9" t="s">
        <v>392</v>
      </c>
      <c r="H294" s="9">
        <v>1984</v>
      </c>
      <c r="I294" s="9" t="b">
        <f t="shared" si="22"/>
        <v>0</v>
      </c>
      <c r="J294" s="4">
        <f t="shared" si="23"/>
        <v>1</v>
      </c>
      <c r="K294" s="35">
        <f t="shared" si="24"/>
        <v>9.28034494558339</v>
      </c>
      <c r="L294" s="6"/>
      <c r="M294" s="6"/>
      <c r="N294" s="6">
        <v>9.28034494558339</v>
      </c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2.75">
      <c r="A295" s="18">
        <f ca="1" t="shared" si="20"/>
        <v>293</v>
      </c>
      <c r="B295" s="8">
        <f>IF(AND(C294=C295,K294=K295),B294,IF(C295="M",COUNTA($C$2:C295)-COUNTIF($C$2:C295,"K"),COUNTA($C$2:C295)-COUNTIF($C$2:C295,"M")))</f>
        <v>38</v>
      </c>
      <c r="C295" s="14" t="s">
        <v>84</v>
      </c>
      <c r="D295" s="14">
        <f>IF(E295="","",IF(AND(E294=E295,K294=K295),D294,IF(E295="MW",COUNTIF($E$2:E295,"MW"),COUNTIF($E$2:E295,"KW"))))</f>
      </c>
      <c r="E295" s="17">
        <f t="shared" si="21"/>
      </c>
      <c r="F295" s="9" t="s">
        <v>389</v>
      </c>
      <c r="G295" s="9" t="s">
        <v>390</v>
      </c>
      <c r="H295" s="9">
        <v>1956</v>
      </c>
      <c r="I295" s="9" t="b">
        <f t="shared" si="22"/>
        <v>0</v>
      </c>
      <c r="J295" s="4">
        <f t="shared" si="23"/>
        <v>1</v>
      </c>
      <c r="K295" s="35">
        <f t="shared" si="24"/>
        <v>9.28034494558339</v>
      </c>
      <c r="L295" s="6"/>
      <c r="M295" s="6"/>
      <c r="N295" s="6">
        <v>9.28034494558339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2.75">
      <c r="A296" s="18">
        <f ca="1" t="shared" si="20"/>
        <v>295</v>
      </c>
      <c r="B296" s="8">
        <f>IF(AND(C295=C296,K295=K296),B295,IF(C296="M",COUNTA($C$2:C296)-COUNTIF($C$2:C296,"K"),COUNTA($C$2:C296)-COUNTIF($C$2:C296,"M")))</f>
        <v>256</v>
      </c>
      <c r="C296" s="14" t="s">
        <v>83</v>
      </c>
      <c r="D296" s="14">
        <f>IF(E296="","",IF(AND(E295=E296,K295=K296),D295,IF(E296="MW",COUNTIF($E$2:E296,"MW"),COUNTIF($E$2:E296,"KW"))))</f>
      </c>
      <c r="E296" s="17">
        <f t="shared" si="21"/>
      </c>
      <c r="F296" s="9" t="s">
        <v>482</v>
      </c>
      <c r="G296" s="9" t="s">
        <v>103</v>
      </c>
      <c r="H296" s="9"/>
      <c r="I296" s="9" t="b">
        <f t="shared" si="22"/>
        <v>0</v>
      </c>
      <c r="J296" s="4">
        <f t="shared" si="23"/>
        <v>1</v>
      </c>
      <c r="K296" s="35">
        <f t="shared" si="24"/>
        <v>7.462412381935291</v>
      </c>
      <c r="L296" s="6"/>
      <c r="M296" s="6"/>
      <c r="N296" s="6"/>
      <c r="O296" s="6">
        <v>7.462412381935291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2.75">
      <c r="A297" s="18">
        <f ca="1" t="shared" si="20"/>
        <v>295</v>
      </c>
      <c r="B297" s="8">
        <f>IF(AND(C296=C297,K296=K297),B296,IF(C297="M",COUNTA($C$2:C297)-COUNTIF($C$2:C297,"K"),COUNTA($C$2:C297)-COUNTIF($C$2:C297,"M")))</f>
        <v>256</v>
      </c>
      <c r="C297" s="14" t="s">
        <v>83</v>
      </c>
      <c r="D297" s="14">
        <f>IF(E297="","",IF(AND(E296=E297,K296=K297),D296,IF(E297="MW",COUNTIF($E$2:E297,"MW"),COUNTIF($E$2:E297,"KW"))))</f>
      </c>
      <c r="E297" s="17">
        <f t="shared" si="21"/>
      </c>
      <c r="F297" s="9" t="s">
        <v>481</v>
      </c>
      <c r="G297" s="9" t="s">
        <v>17</v>
      </c>
      <c r="H297" s="9"/>
      <c r="I297" s="9" t="b">
        <f t="shared" si="22"/>
        <v>0</v>
      </c>
      <c r="J297" s="4">
        <f t="shared" si="23"/>
        <v>1</v>
      </c>
      <c r="K297" s="35">
        <f t="shared" si="24"/>
        <v>7.462412381935291</v>
      </c>
      <c r="L297" s="6"/>
      <c r="M297" s="6"/>
      <c r="N297" s="6"/>
      <c r="O297" s="6">
        <v>7.462412381935291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2.75">
      <c r="A298" s="18">
        <f ca="1" t="shared" si="20"/>
        <v>297</v>
      </c>
      <c r="B298" s="8">
        <f>IF(AND(C297=C298,K297=K298),B297,IF(C298="M",COUNTA($C$2:C298)-COUNTIF($C$2:C298,"K"),COUNTA($C$2:C298)-COUNTIF($C$2:C298,"M")))</f>
        <v>258</v>
      </c>
      <c r="C298" s="14" t="s">
        <v>83</v>
      </c>
      <c r="D298" s="14">
        <f>IF(E298="","",IF(AND(E297=E298,K297=K298),D297,IF(E298="MW",COUNTIF($E$2:E298,"MW"),COUNTIF($E$2:E298,"KW"))))</f>
      </c>
      <c r="E298" s="17">
        <f t="shared" si="21"/>
      </c>
      <c r="F298" s="9" t="s">
        <v>479</v>
      </c>
      <c r="G298" s="9" t="s">
        <v>20</v>
      </c>
      <c r="H298" s="9"/>
      <c r="I298" s="9" t="b">
        <f t="shared" si="22"/>
        <v>0</v>
      </c>
      <c r="J298" s="4">
        <f t="shared" si="23"/>
        <v>1</v>
      </c>
      <c r="K298" s="35">
        <f t="shared" si="24"/>
        <v>6.840544683440683</v>
      </c>
      <c r="L298" s="6"/>
      <c r="M298" s="6"/>
      <c r="N298" s="6"/>
      <c r="O298" s="6">
        <v>6.840544683440683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2.75">
      <c r="A299" s="18">
        <f ca="1" t="shared" si="20"/>
        <v>298</v>
      </c>
      <c r="B299" s="8">
        <f>IF(AND(C298=C299,K298=K299),B298,IF(C299="M",COUNTA($C$2:C299)-COUNTIF($C$2:C299,"K"),COUNTA($C$2:C299)-COUNTIF($C$2:C299,"M")))</f>
        <v>259</v>
      </c>
      <c r="C299" s="14" t="s">
        <v>83</v>
      </c>
      <c r="D299" s="14">
        <f>IF(E299="","",IF(AND(E298=E299,K298=K299),D298,IF(E299="MW",COUNTIF($E$2:E299,"MW"),COUNTIF($E$2:E299,"KW"))))</f>
      </c>
      <c r="E299" s="17">
        <f t="shared" si="21"/>
      </c>
      <c r="F299" s="9" t="s">
        <v>483</v>
      </c>
      <c r="G299" s="9" t="s">
        <v>38</v>
      </c>
      <c r="H299" s="9"/>
      <c r="I299" s="9" t="b">
        <f t="shared" si="22"/>
        <v>0</v>
      </c>
      <c r="J299" s="4">
        <f t="shared" si="23"/>
        <v>1</v>
      </c>
      <c r="K299" s="35">
        <f t="shared" si="24"/>
        <v>6.218676984946075</v>
      </c>
      <c r="L299" s="6"/>
      <c r="M299" s="6"/>
      <c r="N299" s="6"/>
      <c r="O299" s="6">
        <v>6.218676984946075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2.75">
      <c r="A300" s="18">
        <f ca="1" t="shared" si="20"/>
        <v>298</v>
      </c>
      <c r="B300" s="8">
        <f>IF(AND(C299=C300,K299=K300),B299,IF(C300="M",COUNTA($C$2:C300)-COUNTIF($C$2:C300,"K"),COUNTA($C$2:C300)-COUNTIF($C$2:C300,"M")))</f>
        <v>259</v>
      </c>
      <c r="C300" s="14" t="s">
        <v>83</v>
      </c>
      <c r="D300" s="14">
        <f>IF(E300="","",IF(AND(E299=E300,K299=K300),D299,IF(E300="MW",COUNTIF($E$2:E300,"MW"),COUNTIF($E$2:E300,"KW"))))</f>
      </c>
      <c r="E300" s="17">
        <f t="shared" si="21"/>
      </c>
      <c r="F300" s="9" t="s">
        <v>484</v>
      </c>
      <c r="G300" s="9" t="s">
        <v>62</v>
      </c>
      <c r="H300" s="9"/>
      <c r="I300" s="9" t="b">
        <f t="shared" si="22"/>
        <v>0</v>
      </c>
      <c r="J300" s="4">
        <f t="shared" si="23"/>
        <v>1</v>
      </c>
      <c r="K300" s="35">
        <f t="shared" si="24"/>
        <v>6.218676984946075</v>
      </c>
      <c r="L300" s="6"/>
      <c r="M300" s="6"/>
      <c r="N300" s="6"/>
      <c r="O300" s="6">
        <v>6.218676984946075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2.75">
      <c r="A301" s="18">
        <f ca="1" t="shared" si="20"/>
        <v>300</v>
      </c>
      <c r="B301" s="8">
        <f>IF(AND(C300=C301,K300=K301),B300,IF(C301="M",COUNTA($C$2:C301)-COUNTIF($C$2:C301,"K"),COUNTA($C$2:C301)-COUNTIF($C$2:C301,"M")))</f>
        <v>261</v>
      </c>
      <c r="C301" s="14" t="s">
        <v>83</v>
      </c>
      <c r="D301" s="14">
        <f>IF(E301="","",IF(AND(E300=E301,K300=K301),D300,IF(E301="MW",COUNTIF($E$2:E301,"MW"),COUNTIF($E$2:E301,"KW"))))</f>
      </c>
      <c r="E301" s="17">
        <f t="shared" si="21"/>
      </c>
      <c r="F301" s="9" t="s">
        <v>485</v>
      </c>
      <c r="G301" s="9" t="s">
        <v>31</v>
      </c>
      <c r="H301" s="9"/>
      <c r="I301" s="9" t="b">
        <f t="shared" si="22"/>
        <v>0</v>
      </c>
      <c r="J301" s="4">
        <f t="shared" si="23"/>
        <v>1</v>
      </c>
      <c r="K301" s="35">
        <f t="shared" si="24"/>
        <v>6.21182067073996</v>
      </c>
      <c r="L301" s="6"/>
      <c r="M301" s="6"/>
      <c r="N301" s="6"/>
      <c r="O301" s="6">
        <v>6.21182067073996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2.75">
      <c r="A302" s="18">
        <f ca="1" t="shared" si="20"/>
        <v>301</v>
      </c>
      <c r="B302" s="8">
        <f>IF(AND(C301=C302,K301=K302),B301,IF(C302="M",COUNTA($C$2:C302)-COUNTIF($C$2:C302,"K"),COUNTA($C$2:C302)-COUNTIF($C$2:C302,"M")))</f>
        <v>262</v>
      </c>
      <c r="C302" s="14" t="s">
        <v>83</v>
      </c>
      <c r="D302" s="14">
        <f>IF(E302="","",IF(AND(E301=E302,K301=K302),D301,IF(E302="MW",COUNTIF($E$2:E302,"MW"),COUNTIF($E$2:E302,"KW"))))</f>
      </c>
      <c r="E302" s="17">
        <f t="shared" si="21"/>
      </c>
      <c r="F302" s="9" t="s">
        <v>308</v>
      </c>
      <c r="G302" s="9" t="s">
        <v>10</v>
      </c>
      <c r="H302" s="9">
        <v>1986</v>
      </c>
      <c r="I302" s="9" t="b">
        <f t="shared" si="22"/>
        <v>0</v>
      </c>
      <c r="J302" s="4">
        <f t="shared" si="23"/>
        <v>1</v>
      </c>
      <c r="K302" s="35">
        <f t="shared" si="24"/>
        <v>6.050134897099155</v>
      </c>
      <c r="L302" s="6"/>
      <c r="M302" s="6">
        <v>6.050134897099155</v>
      </c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2.75">
      <c r="A303" s="18">
        <f ca="1" t="shared" si="20"/>
        <v>302</v>
      </c>
      <c r="B303" s="8">
        <f>IF(AND(C302=C303,K302=K303),B302,IF(C303="M",COUNTA($C$2:C303)-COUNTIF($C$2:C303,"K"),COUNTA($C$2:C303)-COUNTIF($C$2:C303,"M")))</f>
        <v>40</v>
      </c>
      <c r="C303" s="14" t="s">
        <v>84</v>
      </c>
      <c r="D303" s="14">
        <f>IF(E303="","",IF(AND(E302=E303,K302=K303),D302,IF(E303="MW",COUNTIF($E$2:E303,"MW"),COUNTIF($E$2:E303,"KW"))))</f>
      </c>
      <c r="E303" s="17">
        <f t="shared" si="21"/>
      </c>
      <c r="F303" s="9" t="s">
        <v>487</v>
      </c>
      <c r="G303" s="9" t="s">
        <v>488</v>
      </c>
      <c r="H303" s="9"/>
      <c r="I303" s="9" t="b">
        <f t="shared" si="22"/>
        <v>0</v>
      </c>
      <c r="J303" s="4">
        <f t="shared" si="23"/>
        <v>1</v>
      </c>
      <c r="K303" s="35">
        <f t="shared" si="24"/>
        <v>5.590638603665964</v>
      </c>
      <c r="L303" s="6"/>
      <c r="M303" s="6"/>
      <c r="N303" s="6"/>
      <c r="O303" s="6">
        <v>5.590638603665964</v>
      </c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2.75">
      <c r="A304" s="18">
        <f ca="1" t="shared" si="20"/>
        <v>302</v>
      </c>
      <c r="B304" s="8">
        <f>IF(AND(C303=C304,K303=K304),B303,IF(C304="M",COUNTA($C$2:C304)-COUNTIF($C$2:C304,"K"),COUNTA($C$2:C304)-COUNTIF($C$2:C304,"M")))</f>
        <v>263</v>
      </c>
      <c r="C304" s="14" t="s">
        <v>83</v>
      </c>
      <c r="D304" s="14">
        <f>IF(E304="","",IF(AND(E303=E304,K303=K304),D303,IF(E304="MW",COUNTIF($E$2:E304,"MW"),COUNTIF($E$2:E304,"KW"))))</f>
      </c>
      <c r="E304" s="17">
        <f t="shared" si="21"/>
      </c>
      <c r="F304" s="9" t="s">
        <v>486</v>
      </c>
      <c r="G304" s="9" t="s">
        <v>40</v>
      </c>
      <c r="H304" s="9"/>
      <c r="I304" s="9" t="b">
        <f t="shared" si="22"/>
        <v>0</v>
      </c>
      <c r="J304" s="4">
        <f t="shared" si="23"/>
        <v>1</v>
      </c>
      <c r="K304" s="35">
        <f t="shared" si="24"/>
        <v>5.590638603665964</v>
      </c>
      <c r="L304" s="6"/>
      <c r="M304" s="6"/>
      <c r="N304" s="6"/>
      <c r="O304" s="6">
        <v>5.590638603665964</v>
      </c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4" ht="12.75">
      <c r="A305" s="18">
        <f ca="1" t="shared" si="20"/>
        <v>304</v>
      </c>
      <c r="B305" s="8">
        <f>IF(AND(C304=C305,K304=K305),B304,IF(C305="M",COUNTA($C$2:C305)-COUNTIF($C$2:C305,"K"),COUNTA($C$2:C305)-COUNTIF($C$2:C305,"M")))</f>
        <v>41</v>
      </c>
      <c r="C305" s="14" t="s">
        <v>84</v>
      </c>
      <c r="D305" s="14">
        <f>IF(E305="","",IF(AND(E304=E305,K304=K305),D304,IF(E305="MW",COUNTIF($E$2:E305,"MW"),COUNTIF($E$2:E305,"KW"))))</f>
      </c>
      <c r="E305" s="17">
        <f t="shared" si="21"/>
      </c>
      <c r="F305" s="9" t="s">
        <v>393</v>
      </c>
      <c r="G305" s="9" t="s">
        <v>60</v>
      </c>
      <c r="H305" s="9">
        <v>1967</v>
      </c>
      <c r="I305" s="9" t="b">
        <f t="shared" si="22"/>
        <v>0</v>
      </c>
      <c r="J305" s="4">
        <f t="shared" si="23"/>
        <v>1</v>
      </c>
      <c r="K305" s="35">
        <f t="shared" si="24"/>
        <v>5.479132227916979</v>
      </c>
      <c r="L305" s="6"/>
      <c r="M305" s="6"/>
      <c r="N305" s="6">
        <v>5.479132227916979</v>
      </c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/>
    </row>
    <row r="306" spans="1:44" ht="12.75">
      <c r="A306" s="18">
        <f ca="1" t="shared" si="20"/>
        <v>304</v>
      </c>
      <c r="B306" s="8">
        <f>IF(AND(C305=C306,K305=K306),B305,IF(C306="M",COUNTA($C$2:C306)-COUNTIF($C$2:C306,"K"),COUNTA($C$2:C306)-COUNTIF($C$2:C306,"M")))</f>
        <v>264</v>
      </c>
      <c r="C306" s="14" t="s">
        <v>83</v>
      </c>
      <c r="D306" s="14">
        <f>IF(E306="","",IF(AND(E305=E306,K305=K306),D305,IF(E306="MW",COUNTIF($E$2:E306,"MW"),COUNTIF($E$2:E306,"KW"))))</f>
      </c>
      <c r="E306" s="17">
        <f t="shared" si="21"/>
      </c>
      <c r="F306" s="9" t="s">
        <v>352</v>
      </c>
      <c r="G306" s="9" t="s">
        <v>91</v>
      </c>
      <c r="H306" s="9">
        <v>1966</v>
      </c>
      <c r="I306" s="9" t="b">
        <f t="shared" si="22"/>
        <v>0</v>
      </c>
      <c r="J306" s="4">
        <f t="shared" si="23"/>
        <v>1</v>
      </c>
      <c r="K306" s="35">
        <f t="shared" si="24"/>
        <v>5.479132227916979</v>
      </c>
      <c r="L306" s="6"/>
      <c r="M306" s="6"/>
      <c r="N306" s="6">
        <v>5.479132227916979</v>
      </c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/>
    </row>
    <row r="307" spans="1:43" ht="12.75">
      <c r="A307" s="18">
        <f ca="1" t="shared" si="20"/>
        <v>306</v>
      </c>
      <c r="B307" s="8">
        <f>IF(AND(C306=C307,K306=K307),B306,IF(C307="M",COUNTA($C$2:C307)-COUNTIF($C$2:C307,"K"),COUNTA($C$2:C307)-COUNTIF($C$2:C307,"M")))</f>
        <v>265</v>
      </c>
      <c r="C307" s="14" t="s">
        <v>83</v>
      </c>
      <c r="D307" s="14">
        <f>IF(E307="","",IF(AND(E306=E307,K306=K307),D306,IF(E307="MW",COUNTIF($E$2:E307,"MW"),COUNTIF($E$2:E307,"KW"))))</f>
      </c>
      <c r="E307" s="17">
        <f t="shared" si="21"/>
      </c>
      <c r="F307" s="9" t="s">
        <v>394</v>
      </c>
      <c r="G307" s="9" t="s">
        <v>13</v>
      </c>
      <c r="H307" s="9">
        <v>1979</v>
      </c>
      <c r="I307" s="9" t="b">
        <f t="shared" si="22"/>
        <v>0</v>
      </c>
      <c r="J307" s="4">
        <f t="shared" si="23"/>
        <v>1</v>
      </c>
      <c r="K307" s="35">
        <f t="shared" si="24"/>
        <v>5.240909087572763</v>
      </c>
      <c r="L307" s="6"/>
      <c r="M307" s="6"/>
      <c r="N307" s="6">
        <v>5.240909087572763</v>
      </c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2.75">
      <c r="A308" s="18">
        <f ca="1" t="shared" si="20"/>
        <v>307</v>
      </c>
      <c r="B308" s="8">
        <f>IF(AND(C307=C308,K307=K308),B307,IF(C308="M",COUNTA($C$2:C308)-COUNTIF($C$2:C308,"K"),COUNTA($C$2:C308)-COUNTIF($C$2:C308,"M")))</f>
        <v>266</v>
      </c>
      <c r="C308" s="14" t="s">
        <v>83</v>
      </c>
      <c r="D308" s="14">
        <f>IF(E308="","",IF(AND(E307=E308,K307=K308),D307,IF(E308="MW",COUNTIF($E$2:E308,"MW"),COUNTIF($E$2:E308,"KW"))))</f>
      </c>
      <c r="E308" s="17">
        <f t="shared" si="21"/>
      </c>
      <c r="F308" s="9" t="s">
        <v>492</v>
      </c>
      <c r="G308" s="9" t="s">
        <v>13</v>
      </c>
      <c r="H308" s="9"/>
      <c r="I308" s="9" t="b">
        <f t="shared" si="22"/>
        <v>0</v>
      </c>
      <c r="J308" s="4">
        <f t="shared" si="23"/>
        <v>1</v>
      </c>
      <c r="K308" s="35">
        <f t="shared" si="24"/>
        <v>4.039726798043717</v>
      </c>
      <c r="L308" s="6"/>
      <c r="M308" s="6"/>
      <c r="N308" s="6"/>
      <c r="O308" s="6">
        <v>4.039726798043717</v>
      </c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2.75">
      <c r="A309" s="18">
        <f ca="1" t="shared" si="20"/>
        <v>307</v>
      </c>
      <c r="B309" s="8">
        <f>IF(AND(C308=C309,K308=K309),B308,IF(C309="M",COUNTA($C$2:C309)-COUNTIF($C$2:C309,"K"),COUNTA($C$2:C309)-COUNTIF($C$2:C309,"M")))</f>
        <v>266</v>
      </c>
      <c r="C309" s="14" t="s">
        <v>83</v>
      </c>
      <c r="D309" s="14">
        <f>IF(E309="","",IF(AND(E308=E309,K308=K309),D308,IF(E309="MW",COUNTIF($E$2:E309,"MW"),COUNTIF($E$2:E309,"KW"))))</f>
      </c>
      <c r="E309" s="17">
        <f t="shared" si="21"/>
      </c>
      <c r="F309" s="9" t="s">
        <v>490</v>
      </c>
      <c r="G309" s="9" t="s">
        <v>491</v>
      </c>
      <c r="H309" s="9"/>
      <c r="I309" s="9" t="b">
        <f t="shared" si="22"/>
        <v>0</v>
      </c>
      <c r="J309" s="4">
        <f t="shared" si="23"/>
        <v>1</v>
      </c>
      <c r="K309" s="35">
        <f t="shared" si="24"/>
        <v>4.039726798043717</v>
      </c>
      <c r="L309" s="6"/>
      <c r="M309" s="6"/>
      <c r="N309" s="6"/>
      <c r="O309" s="6">
        <v>4.039726798043717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2.75">
      <c r="A310" s="18">
        <f ca="1" t="shared" si="20"/>
        <v>307</v>
      </c>
      <c r="B310" s="8">
        <f>IF(AND(C309=C310,K309=K310),B309,IF(C310="M",COUNTA($C$2:C310)-COUNTIF($C$2:C310,"K"),COUNTA($C$2:C310)-COUNTIF($C$2:C310,"M")))</f>
        <v>266</v>
      </c>
      <c r="C310" s="14" t="s">
        <v>83</v>
      </c>
      <c r="D310" s="14">
        <f>IF(E310="","",IF(AND(E309=E310,K309=K310),D309,IF(E310="MW",COUNTIF($E$2:E310,"MW"),COUNTIF($E$2:E310,"KW"))))</f>
      </c>
      <c r="E310" s="17">
        <f t="shared" si="21"/>
      </c>
      <c r="F310" s="9" t="s">
        <v>489</v>
      </c>
      <c r="G310" s="9" t="s">
        <v>128</v>
      </c>
      <c r="H310" s="9"/>
      <c r="I310" s="9" t="b">
        <f t="shared" si="22"/>
        <v>0</v>
      </c>
      <c r="J310" s="4">
        <f t="shared" si="23"/>
        <v>1</v>
      </c>
      <c r="K310" s="35">
        <f t="shared" si="24"/>
        <v>4.039726798043717</v>
      </c>
      <c r="L310" s="6"/>
      <c r="M310" s="6"/>
      <c r="N310" s="6"/>
      <c r="O310" s="6">
        <v>4.039726798043717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2.75">
      <c r="A311" s="18">
        <f ca="1" t="shared" si="20"/>
        <v>310</v>
      </c>
      <c r="B311" s="8">
        <f>IF(AND(C310=C311,K310=K311),B310,IF(C311="M",COUNTA($C$2:C311)-COUNTIF($C$2:C311,"K"),COUNTA($C$2:C311)-COUNTIF($C$2:C311,"M")))</f>
        <v>42</v>
      </c>
      <c r="C311" s="14" t="s">
        <v>84</v>
      </c>
      <c r="D311" s="14">
        <f>IF(E311="","",IF(AND(E310=E311,K310=K311),D310,IF(E311="MW",COUNTIF($E$2:E311,"MW"),COUNTIF($E$2:E311,"KW"))))</f>
      </c>
      <c r="E311" s="17">
        <f t="shared" si="21"/>
      </c>
      <c r="F311" s="9" t="s">
        <v>494</v>
      </c>
      <c r="G311" s="9" t="s">
        <v>392</v>
      </c>
      <c r="H311" s="9"/>
      <c r="I311" s="9" t="b">
        <f t="shared" si="22"/>
        <v>0</v>
      </c>
      <c r="J311" s="4">
        <f t="shared" si="23"/>
        <v>1</v>
      </c>
      <c r="K311" s="35">
        <f t="shared" si="24"/>
        <v>3.5908682649277486</v>
      </c>
      <c r="L311" s="6"/>
      <c r="M311" s="6"/>
      <c r="N311" s="6"/>
      <c r="O311" s="6">
        <v>3.5908682649277486</v>
      </c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2.75">
      <c r="A312" s="18">
        <f ca="1" t="shared" si="20"/>
        <v>310</v>
      </c>
      <c r="B312" s="8">
        <f>IF(AND(C311=C312,K311=K312),B311,IF(C312="M",COUNTA($C$2:C312)-COUNTIF($C$2:C312,"K"),COUNTA($C$2:C312)-COUNTIF($C$2:C312,"M")))</f>
        <v>269</v>
      </c>
      <c r="C312" s="14" t="s">
        <v>83</v>
      </c>
      <c r="D312" s="14">
        <f>IF(E312="","",IF(AND(E311=E312,K311=K312),D311,IF(E312="MW",COUNTIF($E$2:E312,"MW"),COUNTIF($E$2:E312,"KW"))))</f>
      </c>
      <c r="E312" s="17">
        <f t="shared" si="21"/>
      </c>
      <c r="F312" s="9" t="s">
        <v>493</v>
      </c>
      <c r="G312" s="9" t="s">
        <v>43</v>
      </c>
      <c r="H312" s="9"/>
      <c r="I312" s="9" t="b">
        <f t="shared" si="22"/>
        <v>0</v>
      </c>
      <c r="J312" s="4">
        <f t="shared" si="23"/>
        <v>1</v>
      </c>
      <c r="K312" s="35">
        <f t="shared" si="24"/>
        <v>3.5908682649277486</v>
      </c>
      <c r="L312" s="6"/>
      <c r="M312" s="6"/>
      <c r="N312" s="6"/>
      <c r="O312" s="6">
        <v>3.5908682649277486</v>
      </c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2.75">
      <c r="A313" s="18">
        <f ca="1" t="shared" si="20"/>
        <v>312</v>
      </c>
      <c r="B313" s="8">
        <f>IF(AND(C312=C313,K312=K313),B312,IF(C313="M",COUNTA($C$2:C313)-COUNTIF($C$2:C313,"K"),COUNTA($C$2:C313)-COUNTIF($C$2:C313,"M")))</f>
        <v>43</v>
      </c>
      <c r="C313" s="14" t="s">
        <v>84</v>
      </c>
      <c r="D313" s="14">
        <f>IF(E313="","",IF(AND(E312=E313,K312=K313),D312,IF(E313="MW",COUNTIF($E$2:E313,"MW"),COUNTIF($E$2:E313,"KW"))))</f>
      </c>
      <c r="E313" s="17">
        <f t="shared" si="21"/>
      </c>
      <c r="F313" s="9" t="s">
        <v>495</v>
      </c>
      <c r="G313" s="9" t="s">
        <v>496</v>
      </c>
      <c r="H313" s="9"/>
      <c r="I313" s="9" t="b">
        <f t="shared" si="22"/>
        <v>0</v>
      </c>
      <c r="J313" s="4">
        <f t="shared" si="23"/>
        <v>1</v>
      </c>
      <c r="K313" s="35">
        <f t="shared" si="24"/>
        <v>3.562593711660601</v>
      </c>
      <c r="L313" s="6"/>
      <c r="M313" s="6"/>
      <c r="N313" s="6"/>
      <c r="O313" s="6">
        <v>3.562593711660601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2.75">
      <c r="A314" s="18">
        <f ca="1" t="shared" si="20"/>
        <v>312</v>
      </c>
      <c r="B314" s="8">
        <f>IF(AND(C313=C314,K313=K314),B313,IF(C314="M",COUNTA($C$2:C314)-COUNTIF($C$2:C314,"K"),COUNTA($C$2:C314)-COUNTIF($C$2:C314,"M")))</f>
        <v>270</v>
      </c>
      <c r="C314" s="14" t="s">
        <v>83</v>
      </c>
      <c r="D314" s="14">
        <f>IF(E314="","",IF(AND(E313=E314,K313=K314),D313,IF(E314="MW",COUNTIF($E$2:E314,"MW"),COUNTIF($E$2:E314,"KW"))))</f>
      </c>
      <c r="E314" s="17">
        <f t="shared" si="21"/>
      </c>
      <c r="F314" s="9" t="s">
        <v>495</v>
      </c>
      <c r="G314" s="9" t="s">
        <v>13</v>
      </c>
      <c r="H314" s="9"/>
      <c r="I314" s="9" t="b">
        <f t="shared" si="22"/>
        <v>0</v>
      </c>
      <c r="J314" s="4">
        <f t="shared" si="23"/>
        <v>1</v>
      </c>
      <c r="K314" s="35">
        <f t="shared" si="24"/>
        <v>3.562593711660601</v>
      </c>
      <c r="L314" s="6"/>
      <c r="M314" s="6"/>
      <c r="N314" s="6"/>
      <c r="O314" s="6">
        <v>3.562593711660601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2.75">
      <c r="A315" s="18">
        <f ca="1" t="shared" si="20"/>
        <v>314</v>
      </c>
      <c r="B315" s="8">
        <f>IF(AND(C314=C315,K314=K315),B314,IF(C315="M",COUNTA($C$2:C315)-COUNTIF($C$2:C315,"K"),COUNTA($C$2:C315)-COUNTIF($C$2:C315,"M")))</f>
        <v>44</v>
      </c>
      <c r="C315" s="14" t="s">
        <v>84</v>
      </c>
      <c r="D315" s="14">
        <f>IF(E315="","",IF(AND(E314=E315,K314=K315),D314,IF(E315="MW",COUNTIF($E$2:E315,"MW"),COUNTIF($E$2:E315,"KW"))))</f>
      </c>
      <c r="E315" s="17">
        <f t="shared" si="21"/>
      </c>
      <c r="F315" s="9" t="s">
        <v>497</v>
      </c>
      <c r="G315" s="9" t="s">
        <v>475</v>
      </c>
      <c r="H315" s="9"/>
      <c r="I315" s="9" t="b">
        <f t="shared" si="22"/>
        <v>0</v>
      </c>
      <c r="J315" s="4">
        <f t="shared" si="23"/>
        <v>1</v>
      </c>
      <c r="K315" s="35">
        <f t="shared" si="24"/>
        <v>3.5555945098695196</v>
      </c>
      <c r="L315" s="6"/>
      <c r="M315" s="6"/>
      <c r="N315" s="6"/>
      <c r="O315" s="6">
        <v>3.5555945098695196</v>
      </c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2.75">
      <c r="A316" s="18">
        <f ca="1" t="shared" si="20"/>
        <v>314</v>
      </c>
      <c r="B316" s="8">
        <f>IF(AND(C315=C316,K315=K316),B315,IF(C316="M",COUNTA($C$2:C316)-COUNTIF($C$2:C316,"K"),COUNTA($C$2:C316)-COUNTIF($C$2:C316,"M")))</f>
        <v>271</v>
      </c>
      <c r="C316" s="14" t="s">
        <v>83</v>
      </c>
      <c r="D316" s="14">
        <f>IF(E316="","",IF(AND(E315=E316,K315=K316),D315,IF(E316="MW",COUNTIF($E$2:E316,"MW"),COUNTIF($E$2:E316,"KW"))))</f>
      </c>
      <c r="E316" s="17">
        <f t="shared" si="21"/>
      </c>
      <c r="F316" s="9" t="s">
        <v>498</v>
      </c>
      <c r="G316" s="9" t="s">
        <v>26</v>
      </c>
      <c r="H316" s="9"/>
      <c r="I316" s="9" t="b">
        <f t="shared" si="22"/>
        <v>0</v>
      </c>
      <c r="J316" s="4">
        <f t="shared" si="23"/>
        <v>1</v>
      </c>
      <c r="K316" s="35">
        <f t="shared" si="24"/>
        <v>3.5555945098695196</v>
      </c>
      <c r="L316" s="6"/>
      <c r="M316" s="6"/>
      <c r="N316" s="6"/>
      <c r="O316" s="6">
        <v>3.5555945098695196</v>
      </c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2.75">
      <c r="A317" s="18">
        <f ca="1" t="shared" si="20"/>
        <v>316</v>
      </c>
      <c r="B317" s="8">
        <f>IF(AND(C316=C317,K316=K317),B316,IF(C317="M",COUNTA($C$2:C317)-COUNTIF($C$2:C317,"K"),COUNTA($C$2:C317)-COUNTIF($C$2:C317,"M")))</f>
        <v>272</v>
      </c>
      <c r="C317" s="14" t="s">
        <v>83</v>
      </c>
      <c r="D317" s="14">
        <f>IF(E317="","",IF(AND(E316=E317,K316=K317),D316,IF(E317="MW",COUNTIF($E$2:E317,"MW"),COUNTIF($E$2:E317,"KW"))))</f>
        <v>23</v>
      </c>
      <c r="E317" s="17" t="str">
        <f t="shared" si="21"/>
        <v>MW</v>
      </c>
      <c r="F317" s="9" t="s">
        <v>395</v>
      </c>
      <c r="G317" s="9" t="s">
        <v>44</v>
      </c>
      <c r="H317" s="9">
        <v>1951</v>
      </c>
      <c r="I317" s="9" t="b">
        <f t="shared" si="22"/>
        <v>0</v>
      </c>
      <c r="J317" s="4">
        <f t="shared" si="23"/>
        <v>1</v>
      </c>
      <c r="K317" s="35">
        <f t="shared" si="24"/>
        <v>3.444805869019181</v>
      </c>
      <c r="L317" s="6"/>
      <c r="M317" s="6"/>
      <c r="N317" s="6">
        <v>3.444805869019181</v>
      </c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2.75">
      <c r="A318" s="18">
        <f ca="1" t="shared" si="20"/>
        <v>317</v>
      </c>
      <c r="B318" s="8">
        <f>IF(AND(C317=C318,K317=K318),B317,IF(C318="M",COUNTA($C$2:C318)-COUNTIF($C$2:C318,"K"),COUNTA($C$2:C318)-COUNTIF($C$2:C318,"M")))</f>
        <v>273</v>
      </c>
      <c r="C318" s="14" t="s">
        <v>83</v>
      </c>
      <c r="D318" s="14">
        <f>IF(E318="","",IF(AND(E317=E318,K317=K318),D317,IF(E318="MW",COUNTIF($E$2:E318,"MW"),COUNTIF($E$2:E318,"KW"))))</f>
      </c>
      <c r="E318" s="17">
        <f t="shared" si="21"/>
      </c>
      <c r="F318" s="9" t="s">
        <v>397</v>
      </c>
      <c r="G318" s="9" t="s">
        <v>16</v>
      </c>
      <c r="H318" s="9">
        <v>1973</v>
      </c>
      <c r="I318" s="9" t="b">
        <f t="shared" si="22"/>
        <v>0</v>
      </c>
      <c r="J318" s="4">
        <f t="shared" si="23"/>
        <v>1</v>
      </c>
      <c r="K318" s="35">
        <f t="shared" si="24"/>
        <v>3.288223784063764</v>
      </c>
      <c r="L318" s="6"/>
      <c r="M318" s="6"/>
      <c r="N318" s="6">
        <v>3.288223784063764</v>
      </c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4" ht="12.75">
      <c r="A319" s="18">
        <f ca="1" t="shared" si="20"/>
        <v>317</v>
      </c>
      <c r="B319" s="8">
        <f>IF(AND(C318=C319,K318=K319),B318,IF(C319="M",COUNTA($C$2:C319)-COUNTIF($C$2:C319,"K"),COUNTA($C$2:C319)-COUNTIF($C$2:C319,"M")))</f>
        <v>273</v>
      </c>
      <c r="C319" s="14" t="s">
        <v>83</v>
      </c>
      <c r="D319" s="14">
        <f>IF(E319="","",IF(AND(E318=E319,K318=K319),D318,IF(E319="MW",COUNTIF($E$2:E319,"MW"),COUNTIF($E$2:E319,"KW"))))</f>
      </c>
      <c r="E319" s="17">
        <f t="shared" si="21"/>
      </c>
      <c r="F319" s="9" t="s">
        <v>396</v>
      </c>
      <c r="G319" s="9" t="s">
        <v>13</v>
      </c>
      <c r="H319" s="9">
        <v>1982</v>
      </c>
      <c r="I319" s="9" t="b">
        <f t="shared" si="22"/>
        <v>0</v>
      </c>
      <c r="J319" s="4">
        <f t="shared" si="23"/>
        <v>1</v>
      </c>
      <c r="K319" s="35">
        <f t="shared" si="24"/>
        <v>3.288223784063764</v>
      </c>
      <c r="L319" s="6"/>
      <c r="M319" s="6"/>
      <c r="N319" s="6">
        <v>3.288223784063764</v>
      </c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/>
    </row>
    <row r="320" spans="1:43" ht="12.75">
      <c r="A320" s="18">
        <f ca="1" t="shared" si="20"/>
        <v>319</v>
      </c>
      <c r="B320" s="8">
        <f>IF(AND(C319=C320,K319=K320),B319,IF(C320="M",COUNTA($C$2:C320)-COUNTIF($C$2:C320,"K"),COUNTA($C$2:C320)-COUNTIF($C$2:C320,"M")))</f>
        <v>275</v>
      </c>
      <c r="C320" s="14" t="s">
        <v>83</v>
      </c>
      <c r="D320" s="14">
        <f>IF(E320="","",IF(AND(E319=E320,K319=K320),D319,IF(E320="MW",COUNTIF($E$2:E320,"MW"),COUNTIF($E$2:E320,"KW"))))</f>
      </c>
      <c r="E320" s="17">
        <f t="shared" si="21"/>
      </c>
      <c r="F320" s="9" t="s">
        <v>398</v>
      </c>
      <c r="G320" s="9" t="s">
        <v>57</v>
      </c>
      <c r="H320" s="9">
        <v>1979</v>
      </c>
      <c r="I320" s="9" t="b">
        <f t="shared" si="22"/>
        <v>0</v>
      </c>
      <c r="J320" s="4">
        <f t="shared" si="23"/>
        <v>1</v>
      </c>
      <c r="K320" s="35">
        <f t="shared" si="24"/>
        <v>2.9750596141529293</v>
      </c>
      <c r="L320" s="6"/>
      <c r="M320" s="6"/>
      <c r="N320" s="6">
        <v>2.9750596141529293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2.75">
      <c r="A321" s="18">
        <f ca="1" t="shared" si="20"/>
        <v>319</v>
      </c>
      <c r="B321" s="8">
        <f>IF(AND(C320=C321,K320=K321),B320,IF(C321="M",COUNTA($C$2:C321)-COUNTIF($C$2:C321,"K"),COUNTA($C$2:C321)-COUNTIF($C$2:C321,"M")))</f>
        <v>275</v>
      </c>
      <c r="C321" s="14" t="s">
        <v>83</v>
      </c>
      <c r="D321" s="14">
        <f>IF(E321="","",IF(AND(E320=E321,K320=K321),D320,IF(E321="MW",COUNTIF($E$2:E321,"MW"),COUNTIF($E$2:E321,"KW"))))</f>
      </c>
      <c r="E321" s="17">
        <f t="shared" si="21"/>
      </c>
      <c r="F321" s="9" t="s">
        <v>399</v>
      </c>
      <c r="G321" s="9" t="s">
        <v>27</v>
      </c>
      <c r="H321" s="9">
        <v>1975</v>
      </c>
      <c r="I321" s="9" t="b">
        <f t="shared" si="22"/>
        <v>0</v>
      </c>
      <c r="J321" s="4">
        <f t="shared" si="23"/>
        <v>1</v>
      </c>
      <c r="K321" s="35">
        <f t="shared" si="24"/>
        <v>2.9750596141529293</v>
      </c>
      <c r="L321" s="6"/>
      <c r="M321" s="6"/>
      <c r="N321" s="6">
        <v>2.9750596141529293</v>
      </c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2.75">
      <c r="A322" s="18">
        <f aca="true" ca="1" t="shared" si="25" ref="A322:A335">IF(K321=K322,A321,CELL("wiersz",A321))</f>
        <v>321</v>
      </c>
      <c r="B322" s="8">
        <f>IF(AND(C321=C322,K321=K322),B321,IF(C322="M",COUNTA($C$2:C322)-COUNTIF($C$2:C322,"K"),COUNTA($C$2:C322)-COUNTIF($C$2:C322,"M")))</f>
        <v>45</v>
      </c>
      <c r="C322" s="14" t="s">
        <v>84</v>
      </c>
      <c r="D322" s="14">
        <f>IF(E322="","",IF(AND(E321=E322,K321=K322),D321,IF(E322="MW",COUNTIF($E$2:E322,"MW"),COUNTIF($E$2:E322,"KW"))))</f>
      </c>
      <c r="E322" s="17">
        <f aca="true" t="shared" si="26" ref="E322:E335">IF(C322="M",IF(H322=0,"",IF($AR$1-H322&gt;49,"MW","")),IF(H322=0,"",IF($AR$1-H322&gt;44,"","")))</f>
      </c>
      <c r="F322" s="9" t="s">
        <v>309</v>
      </c>
      <c r="G322" s="9" t="s">
        <v>113</v>
      </c>
      <c r="H322" s="9">
        <v>1971</v>
      </c>
      <c r="I322" s="9" t="b">
        <f aca="true" t="shared" si="27" ref="I322:I335">AND(F321=F322,G321=G322)</f>
        <v>0</v>
      </c>
      <c r="J322" s="4">
        <f aca="true" t="shared" si="28" ref="J322:J335">COUNT(L322:AQ322)</f>
        <v>1</v>
      </c>
      <c r="K322" s="35">
        <f>IF(COUNT(L322:AQ322)&gt;7,LARGE(L322:AQ322,1)+LARGE(L322:AQ322,2)+LARGE(L322:AQ322,3)+LARGE(L322:AQ322,4)+LARGE(L322:AQ322,5)+LARGE(L322:AQ322,6)+LARGE(L322:AQ322,7),SUM(L322:AQ322))</f>
        <v>2.750061316863252</v>
      </c>
      <c r="L322" s="6"/>
      <c r="M322" s="6">
        <v>2.750061316863252</v>
      </c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2.75">
      <c r="A323" s="18">
        <f ca="1" t="shared" si="25"/>
        <v>322</v>
      </c>
      <c r="B323" s="8">
        <f>IF(AND(C322=C323,K322=K323),B322,IF(C323="M",COUNTA($C$2:C323)-COUNTIF($C$2:C323,"K"),COUNTA($C$2:C323)-COUNTIF($C$2:C323,"M")))</f>
        <v>277</v>
      </c>
      <c r="C323" s="14" t="s">
        <v>83</v>
      </c>
      <c r="D323" s="14">
        <f>IF(E323="","",IF(AND(E322=E323,K322=K323),D322,IF(E323="MW",COUNTIF($E$2:E323,"MW"),COUNTIF($E$2:E323,"KW"))))</f>
      </c>
      <c r="E323" s="17">
        <f t="shared" si="26"/>
      </c>
      <c r="F323" s="9" t="s">
        <v>310</v>
      </c>
      <c r="G323" s="9" t="s">
        <v>62</v>
      </c>
      <c r="H323" s="9">
        <v>1989</v>
      </c>
      <c r="I323" s="9" t="b">
        <f t="shared" si="27"/>
        <v>0</v>
      </c>
      <c r="J323" s="4">
        <f t="shared" si="28"/>
        <v>1</v>
      </c>
      <c r="K323" s="35">
        <f>IF(COUNT(L323:AQ323)&gt;7,LARGE(L323:AQ323,1)+LARGE(L323:AQ323,2)+LARGE(L323:AQ323,3)+LARGE(L323:AQ323,4)+LARGE(L323:AQ323,5)+LARGE(L323:AQ323,6)+LARGE(L323:AQ323,7),SUM(L323:AQ323))</f>
        <v>2.2000490534906016</v>
      </c>
      <c r="L323" s="6"/>
      <c r="M323" s="6">
        <v>2.2000490534906016</v>
      </c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2.75">
      <c r="A324" s="18">
        <f ca="1" t="shared" si="25"/>
        <v>323</v>
      </c>
      <c r="B324" s="8">
        <f>IF(AND(C323=C324,K323=K324),B323,IF(C324="M",COUNTA($C$2:C324)-COUNTIF($C$2:C324,"K"),COUNTA($C$2:C324)-COUNTIF($C$2:C324,"M")))</f>
        <v>278</v>
      </c>
      <c r="C324" s="14" t="s">
        <v>83</v>
      </c>
      <c r="D324" s="14">
        <f>IF(E324="","",IF(AND(E323=E324,K323=K324),D323,IF(E324="MW",COUNTIF($E$2:E324,"MW"),COUNTIF($E$2:E324,"KW"))))</f>
      </c>
      <c r="E324" s="17">
        <f t="shared" si="26"/>
      </c>
      <c r="F324" s="9" t="s">
        <v>36</v>
      </c>
      <c r="G324" s="9" t="s">
        <v>103</v>
      </c>
      <c r="H324" s="9"/>
      <c r="I324" s="9" t="b">
        <f t="shared" si="27"/>
        <v>0</v>
      </c>
      <c r="J324" s="4">
        <f t="shared" si="28"/>
        <v>1</v>
      </c>
      <c r="K324" s="35">
        <f>IF(COUNT(L324:AQ324)&gt;7,LARGE(L324:AQ324,1)+LARGE(L324:AQ324,2)+LARGE(L324:AQ324,3)+LARGE(L324:AQ324,4)+LARGE(L324:AQ324,5)+LARGE(L324:AQ324,6)+LARGE(L324:AQ324,7),SUM(L324:AQ324))</f>
        <v>1.995366709507812</v>
      </c>
      <c r="L324" s="6"/>
      <c r="M324" s="6"/>
      <c r="N324" s="6"/>
      <c r="O324" s="6">
        <v>1.995366709507812</v>
      </c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2.75">
      <c r="A325" s="18">
        <f ca="1" t="shared" si="25"/>
        <v>324</v>
      </c>
      <c r="B325" s="8">
        <f>IF(AND(C324=C325,K324=K325),B324,IF(C325="M",COUNTA($C$2:C325)-COUNTIF($C$2:C325,"K"),COUNTA($C$2:C325)-COUNTIF($C$2:C325,"M")))</f>
        <v>279</v>
      </c>
      <c r="C325" s="14" t="s">
        <v>83</v>
      </c>
      <c r="D325" s="14">
        <f>IF(E325="","",IF(AND(E324=E325,K324=K325),D324,IF(E325="MW",COUNTIF($E$2:E325,"MW"),COUNTIF($E$2:E325,"KW"))))</f>
      </c>
      <c r="E325" s="17">
        <f t="shared" si="26"/>
      </c>
      <c r="F325" s="9" t="s">
        <v>499</v>
      </c>
      <c r="G325" s="9" t="s">
        <v>500</v>
      </c>
      <c r="H325" s="9"/>
      <c r="I325" s="9" t="b">
        <f t="shared" si="27"/>
        <v>0</v>
      </c>
      <c r="J325" s="4">
        <f t="shared" si="28"/>
        <v>1</v>
      </c>
      <c r="K325" s="35">
        <f>IF(COUNT(L325:AQ325)&gt;7,LARGE(L325:AQ325,1)+LARGE(L325:AQ325,2)+LARGE(L325:AQ325,3)+LARGE(L325:AQ325,4)+LARGE(L325:AQ325,5)+LARGE(L325:AQ325,6)+LARGE(L325:AQ325,7),SUM(L325:AQ325))</f>
        <v>1.9887885774984457</v>
      </c>
      <c r="L325" s="6"/>
      <c r="M325" s="6"/>
      <c r="N325" s="6"/>
      <c r="O325" s="6">
        <v>1.9887885774984457</v>
      </c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2.75">
      <c r="A326" s="18">
        <f ca="1" t="shared" si="25"/>
        <v>325</v>
      </c>
      <c r="B326" s="8">
        <f>IF(AND(C325=C326,K325=K326),B325,IF(C326="M",COUNTA($C$2:C326)-COUNTIF($C$2:C326,"K"),COUNTA($C$2:C326)-COUNTIF($C$2:C326,"M")))</f>
        <v>280</v>
      </c>
      <c r="C326" s="14" t="s">
        <v>83</v>
      </c>
      <c r="D326" s="14">
        <f>IF(E326="","",IF(AND(E325=E326,K325=K326),D325,IF(E326="MW",COUNTIF($E$2:E326,"MW"),COUNTIF($E$2:E326,"KW"))))</f>
      </c>
      <c r="E326" s="17">
        <f t="shared" si="26"/>
      </c>
      <c r="F326" s="9" t="s">
        <v>400</v>
      </c>
      <c r="G326" s="9" t="s">
        <v>14</v>
      </c>
      <c r="H326" s="9">
        <v>1980</v>
      </c>
      <c r="I326" s="9" t="b">
        <f t="shared" si="27"/>
        <v>0</v>
      </c>
      <c r="J326" s="4">
        <f t="shared" si="28"/>
        <v>1</v>
      </c>
      <c r="K326" s="35">
        <f>IF(COUNT(L326:AQ326)&gt;7,LARGE(L326:AQ326,1)+LARGE(L326:AQ326,2)+LARGE(L326:AQ326,3)+LARGE(L326:AQ326,4)+LARGE(L326:AQ326,5)+LARGE(L326:AQ326,6)+LARGE(L326:AQ326,7),SUM(L326:AQ326))</f>
        <v>1.8183020005178643</v>
      </c>
      <c r="L326" s="6"/>
      <c r="M326" s="6"/>
      <c r="N326" s="6">
        <v>1.8183020005178643</v>
      </c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2.75">
      <c r="A327" s="18">
        <f ca="1" t="shared" si="25"/>
        <v>326</v>
      </c>
      <c r="B327" s="8">
        <f>IF(AND(C326=C327,K326=K327),B326,IF(C327="M",COUNTA($C$2:C327)-COUNTIF($C$2:C327,"K"),COUNTA($C$2:C327)-COUNTIF($C$2:C327,"M")))</f>
        <v>281</v>
      </c>
      <c r="C327" s="14" t="s">
        <v>83</v>
      </c>
      <c r="D327" s="14">
        <f>IF(E327="","",IF(AND(E326=E327,K326=K327),D326,IF(E327="MW",COUNTIF($E$2:E327,"MW"),COUNTIF($E$2:E327,"KW"))))</f>
      </c>
      <c r="E327" s="17">
        <f t="shared" si="26"/>
      </c>
      <c r="F327" s="9" t="s">
        <v>501</v>
      </c>
      <c r="G327" s="9" t="s">
        <v>18</v>
      </c>
      <c r="H327" s="9"/>
      <c r="I327" s="9" t="b">
        <f t="shared" si="27"/>
        <v>0</v>
      </c>
      <c r="J327" s="4">
        <f t="shared" si="28"/>
        <v>1</v>
      </c>
      <c r="K327" s="35">
        <f>IF(COUNT(L327:AQ327)&gt;7,LARGE(L327:AQ327,1)+LARGE(L327:AQ327,2)+LARGE(L327:AQ327,3)+LARGE(L327:AQ327,4)+LARGE(L327:AQ327,5)+LARGE(L327:AQ327,6)+LARGE(L327:AQ327,7),SUM(L327:AQ327))</f>
        <v>1.74019000531114</v>
      </c>
      <c r="L327" s="6"/>
      <c r="M327" s="6"/>
      <c r="N327" s="6"/>
      <c r="O327" s="6">
        <v>1.74019000531114</v>
      </c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2.75">
      <c r="A328" s="18">
        <f ca="1" t="shared" si="25"/>
        <v>327</v>
      </c>
      <c r="B328" s="8">
        <f>IF(AND(C327=C328,K327=K328),B327,IF(C328="M",COUNTA($C$2:C328)-COUNTIF($C$2:C328,"K"),COUNTA($C$2:C328)-COUNTIF($C$2:C328,"M")))</f>
        <v>282</v>
      </c>
      <c r="C328" s="14" t="s">
        <v>83</v>
      </c>
      <c r="D328" s="14">
        <f>IF(E328="","",IF(AND(E327=E328,K327=K328),D327,IF(E328="MW",COUNTIF($E$2:E328,"MW"),COUNTIF($E$2:E328,"KW"))))</f>
      </c>
      <c r="E328" s="17">
        <f t="shared" si="26"/>
      </c>
      <c r="F328" s="9" t="s">
        <v>401</v>
      </c>
      <c r="G328" s="9" t="s">
        <v>18</v>
      </c>
      <c r="H328" s="9">
        <v>1978</v>
      </c>
      <c r="I328" s="9" t="b">
        <f t="shared" si="27"/>
        <v>0</v>
      </c>
      <c r="J328" s="4">
        <f t="shared" si="28"/>
        <v>1</v>
      </c>
      <c r="K328" s="35">
        <f>IF(COUNT(L328:AQ328)&gt;7,LARGE(L328:AQ328,1)+LARGE(L328:AQ328,2)+LARGE(L328:AQ328,3)+LARGE(L328:AQ328,4)+LARGE(L328:AQ328,5)+LARGE(L328:AQ328,6)+LARGE(L328:AQ328,7),SUM(L328:AQ328))</f>
        <v>1.6269017899370364</v>
      </c>
      <c r="L328" s="6"/>
      <c r="M328" s="6"/>
      <c r="N328" s="6">
        <v>1.6269017899370364</v>
      </c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2.75">
      <c r="A329" s="18">
        <f ca="1" t="shared" si="25"/>
        <v>327</v>
      </c>
      <c r="B329" s="8">
        <f>IF(AND(C328=C329,K328=K329),B328,IF(C329="M",COUNTA($C$2:C329)-COUNTIF($C$2:C329,"K"),COUNTA($C$2:C329)-COUNTIF($C$2:C329,"M")))</f>
        <v>282</v>
      </c>
      <c r="C329" s="14" t="s">
        <v>83</v>
      </c>
      <c r="D329" s="14">
        <f>IF(E329="","",IF(AND(E328=E329,K328=K329),D328,IF(E329="MW",COUNTIF($E$2:E329,"MW"),COUNTIF($E$2:E329,"KW"))))</f>
      </c>
      <c r="E329" s="17">
        <f t="shared" si="26"/>
      </c>
      <c r="F329" s="9" t="s">
        <v>402</v>
      </c>
      <c r="G329" s="9" t="s">
        <v>111</v>
      </c>
      <c r="H329" s="9">
        <v>1983</v>
      </c>
      <c r="I329" s="9" t="b">
        <f t="shared" si="27"/>
        <v>0</v>
      </c>
      <c r="J329" s="4">
        <f t="shared" si="28"/>
        <v>1</v>
      </c>
      <c r="K329" s="35">
        <f>IF(COUNT(L329:AQ329)&gt;7,LARGE(L329:AQ329,1)+LARGE(L329:AQ329,2)+LARGE(L329:AQ329,3)+LARGE(L329:AQ329,4)+LARGE(L329:AQ329,5)+LARGE(L329:AQ329,6)+LARGE(L329:AQ329,7),SUM(L329:AQ329))</f>
        <v>1.6269017899370364</v>
      </c>
      <c r="L329" s="6"/>
      <c r="M329" s="6"/>
      <c r="N329" s="6">
        <v>1.6269017899370364</v>
      </c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2.75">
      <c r="A330" s="18">
        <f ca="1" t="shared" si="25"/>
        <v>329</v>
      </c>
      <c r="B330" s="8">
        <f>IF(AND(C329=C330,K329=K330),B329,IF(C330="M",COUNTA($C$2:C330)-COUNTIF($C$2:C330,"K"),COUNTA($C$2:C330)-COUNTIF($C$2:C330,"M")))</f>
        <v>284</v>
      </c>
      <c r="C330" s="14" t="s">
        <v>83</v>
      </c>
      <c r="D330" s="14">
        <f>IF(E330="","",IF(AND(E329=E330,K329=K330),D329,IF(E330="MW",COUNTIF($E$2:E330,"MW"),COUNTIF($E$2:E330,"KW"))))</f>
      </c>
      <c r="E330" s="17">
        <f t="shared" si="26"/>
      </c>
      <c r="F330" s="9" t="s">
        <v>434</v>
      </c>
      <c r="G330" s="9" t="s">
        <v>26</v>
      </c>
      <c r="H330" s="9"/>
      <c r="I330" s="9" t="b">
        <f t="shared" si="27"/>
        <v>0</v>
      </c>
      <c r="J330" s="4">
        <f t="shared" si="28"/>
        <v>1</v>
      </c>
      <c r="K330" s="35">
        <f>IF(COUNT(L330:AQ330)&gt;7,LARGE(L330:AQ330,1)+LARGE(L330:AQ330,2)+LARGE(L330:AQ330,3)+LARGE(L330:AQ330,4)+LARGE(L330:AQ330,5)+LARGE(L330:AQ330,6)+LARGE(L330:AQ330,7),SUM(L330:AQ330))</f>
        <v>1.4915914331238342</v>
      </c>
      <c r="L330" s="6"/>
      <c r="M330" s="6"/>
      <c r="N330" s="6"/>
      <c r="O330" s="6">
        <v>1.4915914331238342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2.75">
      <c r="A331" s="18">
        <f ca="1" t="shared" si="25"/>
        <v>330</v>
      </c>
      <c r="B331" s="8">
        <f>IF(AND(C330=C331,K330=K331),B330,IF(C331="M",COUNTA($C$2:C331)-COUNTIF($C$2:C331,"K"),COUNTA($C$2:C331)-COUNTIF($C$2:C331,"M")))</f>
        <v>285</v>
      </c>
      <c r="C331" s="14" t="s">
        <v>83</v>
      </c>
      <c r="D331" s="14">
        <f>IF(E331="","",IF(AND(E330=E331,K330=K331),D330,IF(E331="MW",COUNTIF($E$2:E331,"MW"),COUNTIF($E$2:E331,"KW"))))</f>
      </c>
      <c r="E331" s="17">
        <f t="shared" si="26"/>
      </c>
      <c r="F331" s="9" t="s">
        <v>370</v>
      </c>
      <c r="G331" s="9" t="s">
        <v>13</v>
      </c>
      <c r="H331" s="9">
        <v>1976</v>
      </c>
      <c r="I331" s="9" t="b">
        <f t="shared" si="27"/>
        <v>0</v>
      </c>
      <c r="J331" s="4">
        <f t="shared" si="28"/>
        <v>1</v>
      </c>
      <c r="K331" s="35">
        <f>IF(COUNT(L331:AQ331)&gt;7,LARGE(L331:AQ331,1)+LARGE(L331:AQ331,2)+LARGE(L331:AQ331,3)+LARGE(L331:AQ331,4)+LARGE(L331:AQ331,5)+LARGE(L331:AQ331,6)+LARGE(L331:AQ331,7),SUM(L331:AQ331))</f>
        <v>1.4355015793562085</v>
      </c>
      <c r="L331" s="6"/>
      <c r="M331" s="6"/>
      <c r="N331" s="6">
        <v>1.4355015793562085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2.75">
      <c r="A332" s="18">
        <f ca="1" t="shared" si="25"/>
        <v>330</v>
      </c>
      <c r="B332" s="8">
        <f>IF(AND(C331=C332,K331=K332),B331,IF(C332="M",COUNTA($C$2:C332)-COUNTIF($C$2:C332,"K"),COUNTA($C$2:C332)-COUNTIF($C$2:C332,"M")))</f>
        <v>285</v>
      </c>
      <c r="C332" s="14" t="s">
        <v>83</v>
      </c>
      <c r="D332" s="14">
        <f>IF(E332="","",IF(AND(E331=E332,K331=K332),D331,IF(E332="MW",COUNTIF($E$2:E332,"MW"),COUNTIF($E$2:E332,"KW"))))</f>
      </c>
      <c r="E332" s="17">
        <f t="shared" si="26"/>
      </c>
      <c r="F332" s="9" t="s">
        <v>403</v>
      </c>
      <c r="G332" s="9" t="s">
        <v>31</v>
      </c>
      <c r="H332" s="9">
        <v>1975</v>
      </c>
      <c r="I332" s="9" t="b">
        <f t="shared" si="27"/>
        <v>0</v>
      </c>
      <c r="J332" s="4">
        <f t="shared" si="28"/>
        <v>1</v>
      </c>
      <c r="K332" s="35">
        <f>IF(COUNT(L332:AQ332)&gt;7,LARGE(L332:AQ332,1)+LARGE(L332:AQ332,2)+LARGE(L332:AQ332,3)+LARGE(L332:AQ332,4)+LARGE(L332:AQ332,5)+LARGE(L332:AQ332,6)+LARGE(L332:AQ332,7),SUM(L332:AQ332))</f>
        <v>1.4355015793562085</v>
      </c>
      <c r="L332" s="6"/>
      <c r="M332" s="6"/>
      <c r="N332" s="6">
        <v>1.4355015793562085</v>
      </c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2.75">
      <c r="A333" s="18">
        <f ca="1" t="shared" si="25"/>
        <v>332</v>
      </c>
      <c r="B333" s="8">
        <f>IF(AND(C332=C333,K332=K333),B332,IF(C333="M",COUNTA($C$2:C333)-COUNTIF($C$2:C333,"K"),COUNTA($C$2:C333)-COUNTIF($C$2:C333,"M")))</f>
        <v>46</v>
      </c>
      <c r="C333" s="14" t="s">
        <v>84</v>
      </c>
      <c r="D333" s="14">
        <f>IF(E333="","",IF(AND(E332=E333,K332=K333),D332,IF(E333="MW",COUNTIF($E$2:E333,"MW"),COUNTIF($E$2:E333,"KW"))))</f>
      </c>
      <c r="E333" s="17">
        <f t="shared" si="26"/>
      </c>
      <c r="F333" s="9" t="s">
        <v>504</v>
      </c>
      <c r="G333" s="9" t="s">
        <v>505</v>
      </c>
      <c r="H333" s="9"/>
      <c r="I333" s="9" t="b">
        <f t="shared" si="27"/>
        <v>0</v>
      </c>
      <c r="J333" s="4">
        <f t="shared" si="28"/>
        <v>1</v>
      </c>
      <c r="K333" s="35">
        <f>IF(COUNT(L333:AQ333)&gt;7,LARGE(L333:AQ333,1)+LARGE(L333:AQ333,2)+LARGE(L333:AQ333,3)+LARGE(L333:AQ333,4)+LARGE(L333:AQ333,5)+LARGE(L333:AQ333,6)+LARGE(L333:AQ333,7),SUM(L333:AQ333))</f>
        <v>1.2429928609365286</v>
      </c>
      <c r="L333" s="6"/>
      <c r="M333" s="6"/>
      <c r="N333" s="6"/>
      <c r="O333" s="6">
        <v>1.2429928609365286</v>
      </c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2.75">
      <c r="A334" s="18">
        <f ca="1" t="shared" si="25"/>
        <v>332</v>
      </c>
      <c r="B334" s="8">
        <f>IF(AND(C333=C334,K333=K334),B333,IF(C334="M",COUNTA($C$2:C334)-COUNTIF($C$2:C334,"K"),COUNTA($C$2:C334)-COUNTIF($C$2:C334,"M")))</f>
        <v>46</v>
      </c>
      <c r="C334" s="14" t="s">
        <v>84</v>
      </c>
      <c r="D334" s="14">
        <f>IF(E334="","",IF(AND(E333=E334,K333=K334),D333,IF(E334="MW",COUNTIF($E$2:E334,"MW"),COUNTIF($E$2:E334,"KW"))))</f>
      </c>
      <c r="E334" s="17">
        <f t="shared" si="26"/>
      </c>
      <c r="F334" s="9" t="s">
        <v>502</v>
      </c>
      <c r="G334" s="9" t="s">
        <v>503</v>
      </c>
      <c r="H334" s="9"/>
      <c r="I334" s="9" t="b">
        <f t="shared" si="27"/>
        <v>0</v>
      </c>
      <c r="J334" s="4">
        <f t="shared" si="28"/>
        <v>1</v>
      </c>
      <c r="K334" s="35">
        <f>IF(COUNT(L334:AQ334)&gt;7,LARGE(L334:AQ334,1)+LARGE(L334:AQ334,2)+LARGE(L334:AQ334,3)+LARGE(L334:AQ334,4)+LARGE(L334:AQ334,5)+LARGE(L334:AQ334,6)+LARGE(L334:AQ334,7),SUM(L334:AQ334))</f>
        <v>1.2429928609365286</v>
      </c>
      <c r="L334" s="6"/>
      <c r="M334" s="6"/>
      <c r="N334" s="6"/>
      <c r="O334" s="6">
        <v>1.2429928609365286</v>
      </c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2.75">
      <c r="A335" s="18">
        <f ca="1" t="shared" si="25"/>
        <v>332</v>
      </c>
      <c r="B335" s="8">
        <f>IF(AND(C334=C335,K334=K335),B334,IF(C335="M",COUNTA($C$2:C335)-COUNTIF($C$2:C335,"K"),COUNTA($C$2:C335)-COUNTIF($C$2:C335,"M")))</f>
        <v>46</v>
      </c>
      <c r="C335" s="14" t="s">
        <v>84</v>
      </c>
      <c r="D335" s="14">
        <f>IF(E335="","",IF(AND(E334=E335,K334=K335),D334,IF(E335="MW",COUNTIF($E$2:E335,"MW"),COUNTIF($E$2:E335,"KW"))))</f>
      </c>
      <c r="E335" s="17">
        <f t="shared" si="26"/>
      </c>
      <c r="F335" s="9" t="s">
        <v>506</v>
      </c>
      <c r="G335" s="9" t="s">
        <v>59</v>
      </c>
      <c r="H335" s="9"/>
      <c r="I335" s="9" t="b">
        <f t="shared" si="27"/>
        <v>0</v>
      </c>
      <c r="J335" s="4">
        <f t="shared" si="28"/>
        <v>1</v>
      </c>
      <c r="K335" s="35">
        <f>IF(COUNT(L335:AQ335)&gt;7,LARGE(L335:AQ335,1)+LARGE(L335:AQ335,2)+LARGE(L335:AQ335,3)+LARGE(L335:AQ335,4)+LARGE(L335:AQ335,5)+LARGE(L335:AQ335,6)+LARGE(L335:AQ335,7),SUM(L335:AQ335))</f>
        <v>1.2429928609365286</v>
      </c>
      <c r="L335" s="6"/>
      <c r="M335" s="6"/>
      <c r="N335" s="6"/>
      <c r="O335" s="6">
        <v>1.2429928609365286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</sheetData>
  <autoFilter ref="A1:AQ166"/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&amp;C&amp;"Arial,Pogrubiony"PMnO 2012 - OPEN 50km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cp:lastPrinted>2012-01-19T23:13:17Z</cp:lastPrinted>
  <dcterms:created xsi:type="dcterms:W3CDTF">2010-01-25T21:46:30Z</dcterms:created>
  <dcterms:modified xsi:type="dcterms:W3CDTF">2014-02-25T22:57:03Z</dcterms:modified>
  <cp:category/>
  <cp:version/>
  <cp:contentType/>
  <cp:contentStatus/>
</cp:coreProperties>
</file>